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1188" yWindow="456" windowWidth="19320" windowHeight="10992"/>
  </bookViews>
  <sheets>
    <sheet name="с 1 марта 202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2" l="1"/>
  <c r="I103" i="2" s="1"/>
  <c r="K103" i="2" s="1"/>
  <c r="E103" i="2"/>
  <c r="F102" i="2"/>
  <c r="I102" i="2" s="1"/>
  <c r="K102" i="2" s="1"/>
  <c r="E102" i="2"/>
  <c r="F101" i="2"/>
  <c r="I101" i="2" s="1"/>
  <c r="K101" i="2" s="1"/>
  <c r="E101" i="2"/>
  <c r="F100" i="2"/>
  <c r="I100" i="2" s="1"/>
  <c r="K100" i="2" s="1"/>
  <c r="E100" i="2"/>
  <c r="F99" i="2"/>
  <c r="I99" i="2" s="1"/>
  <c r="K99" i="2" s="1"/>
  <c r="E99" i="2"/>
  <c r="F98" i="2"/>
  <c r="I98" i="2" s="1"/>
  <c r="K98" i="2" s="1"/>
  <c r="E98" i="2"/>
  <c r="K76" i="2"/>
  <c r="K77" i="2"/>
  <c r="K78" i="2"/>
  <c r="K79" i="2"/>
  <c r="K80" i="2"/>
  <c r="K81" i="2"/>
  <c r="K82" i="2"/>
  <c r="K83" i="2"/>
  <c r="K84" i="2"/>
  <c r="K85" i="2"/>
  <c r="G98" i="2" l="1"/>
  <c r="G99" i="2"/>
  <c r="G100" i="2"/>
  <c r="G101" i="2"/>
  <c r="G102" i="2"/>
  <c r="G103" i="2"/>
  <c r="F25" i="2"/>
  <c r="I25" i="2" s="1"/>
  <c r="E25" i="2"/>
  <c r="F24" i="2"/>
  <c r="I24" i="2" s="1"/>
  <c r="K24" i="2" s="1"/>
  <c r="E24" i="2"/>
  <c r="F23" i="2"/>
  <c r="I23" i="2" s="1"/>
  <c r="E23" i="2"/>
  <c r="F22" i="2"/>
  <c r="I22" i="2" s="1"/>
  <c r="K22" i="2" s="1"/>
  <c r="E22" i="2"/>
  <c r="F21" i="2"/>
  <c r="I21" i="2" s="1"/>
  <c r="E21" i="2"/>
  <c r="F20" i="2"/>
  <c r="E20" i="2"/>
  <c r="I20" i="2" l="1"/>
  <c r="K20" i="2" s="1"/>
  <c r="G20" i="2"/>
  <c r="G24" i="2"/>
  <c r="G22" i="2"/>
  <c r="K23" i="2"/>
  <c r="J23" i="2"/>
  <c r="K21" i="2"/>
  <c r="J21" i="2"/>
  <c r="K25" i="2"/>
  <c r="J25" i="2"/>
  <c r="J20" i="2"/>
  <c r="G21" i="2"/>
  <c r="J22" i="2"/>
  <c r="G23" i="2"/>
  <c r="J24" i="2"/>
  <c r="G25" i="2"/>
  <c r="F74" i="2"/>
  <c r="I74" i="2" s="1"/>
  <c r="E74" i="2"/>
  <c r="F73" i="2"/>
  <c r="G73" i="2" s="1"/>
  <c r="E73" i="2"/>
  <c r="F72" i="2"/>
  <c r="G72" i="2" s="1"/>
  <c r="E72" i="2"/>
  <c r="F71" i="2"/>
  <c r="G71" i="2" s="1"/>
  <c r="E71" i="2"/>
  <c r="F70" i="2"/>
  <c r="I70" i="2" s="1"/>
  <c r="J70" i="2" s="1"/>
  <c r="E70" i="2"/>
  <c r="F69" i="2"/>
  <c r="I69" i="2" s="1"/>
  <c r="K69" i="2" s="1"/>
  <c r="E69" i="2"/>
  <c r="F68" i="2"/>
  <c r="I68" i="2" s="1"/>
  <c r="J68" i="2" s="1"/>
  <c r="E68" i="2"/>
  <c r="E55" i="2"/>
  <c r="F55" i="2"/>
  <c r="G55" i="2" s="1"/>
  <c r="E56" i="2"/>
  <c r="F56" i="2"/>
  <c r="G56" i="2" s="1"/>
  <c r="E57" i="2"/>
  <c r="F57" i="2"/>
  <c r="G57" i="2" s="1"/>
  <c r="E58" i="2"/>
  <c r="F58" i="2"/>
  <c r="I58" i="2" s="1"/>
  <c r="K58" i="2" s="1"/>
  <c r="E59" i="2"/>
  <c r="F59" i="2"/>
  <c r="G59" i="2" s="1"/>
  <c r="E60" i="2"/>
  <c r="F60" i="2"/>
  <c r="G60" i="2" s="1"/>
  <c r="E61" i="2"/>
  <c r="F61" i="2"/>
  <c r="G61" i="2" s="1"/>
  <c r="E62" i="2"/>
  <c r="F62" i="2"/>
  <c r="I62" i="2" s="1"/>
  <c r="E63" i="2"/>
  <c r="F63" i="2"/>
  <c r="G63" i="2" s="1"/>
  <c r="E64" i="2"/>
  <c r="F64" i="2"/>
  <c r="G64" i="2" s="1"/>
  <c r="E65" i="2"/>
  <c r="F65" i="2"/>
  <c r="G65" i="2" s="1"/>
  <c r="E66" i="2"/>
  <c r="F66" i="2"/>
  <c r="G66" i="2" s="1"/>
  <c r="E67" i="2"/>
  <c r="F67" i="2"/>
  <c r="G67" i="2" s="1"/>
  <c r="F54" i="2"/>
  <c r="G54" i="2" s="1"/>
  <c r="E54" i="2"/>
  <c r="F53" i="2"/>
  <c r="G53" i="2" s="1"/>
  <c r="E53" i="2"/>
  <c r="F52" i="2"/>
  <c r="G52" i="2" s="1"/>
  <c r="E52" i="2"/>
  <c r="F51" i="2"/>
  <c r="G51" i="2" s="1"/>
  <c r="E51" i="2"/>
  <c r="F50" i="2"/>
  <c r="G50" i="2" s="1"/>
  <c r="E50" i="2"/>
  <c r="F49" i="2"/>
  <c r="I49" i="2" s="1"/>
  <c r="J49" i="2" s="1"/>
  <c r="E49" i="2"/>
  <c r="F48" i="2"/>
  <c r="E48" i="2"/>
  <c r="F47" i="2"/>
  <c r="I47" i="2" s="1"/>
  <c r="E47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G85" i="2" s="1"/>
  <c r="E85" i="2"/>
  <c r="F84" i="2"/>
  <c r="G84" i="2" s="1"/>
  <c r="E84" i="2"/>
  <c r="F83" i="2"/>
  <c r="G83" i="2" s="1"/>
  <c r="E83" i="2"/>
  <c r="F82" i="2"/>
  <c r="G82" i="2" s="1"/>
  <c r="E82" i="2"/>
  <c r="F81" i="2"/>
  <c r="G81" i="2" s="1"/>
  <c r="E81" i="2"/>
  <c r="F80" i="2"/>
  <c r="G80" i="2" s="1"/>
  <c r="E80" i="2"/>
  <c r="F79" i="2"/>
  <c r="G79" i="2" s="1"/>
  <c r="E79" i="2"/>
  <c r="F78" i="2"/>
  <c r="G78" i="2" s="1"/>
  <c r="E78" i="2"/>
  <c r="F77" i="2"/>
  <c r="G77" i="2" s="1"/>
  <c r="E77" i="2"/>
  <c r="F76" i="2"/>
  <c r="G76" i="2" s="1"/>
  <c r="E76" i="2"/>
  <c r="F46" i="2"/>
  <c r="I46" i="2" s="1"/>
  <c r="E46" i="2"/>
  <c r="F45" i="2"/>
  <c r="E45" i="2"/>
  <c r="F44" i="2"/>
  <c r="E44" i="2"/>
  <c r="F43" i="2"/>
  <c r="I43" i="2" s="1"/>
  <c r="E43" i="2"/>
  <c r="F42" i="2"/>
  <c r="I42" i="2" s="1"/>
  <c r="K42" i="2" s="1"/>
  <c r="E42" i="2"/>
  <c r="F41" i="2"/>
  <c r="E41" i="2"/>
  <c r="F40" i="2"/>
  <c r="E40" i="2"/>
  <c r="F39" i="2"/>
  <c r="E39" i="2"/>
  <c r="F38" i="2"/>
  <c r="I38" i="2" s="1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I29" i="2" s="1"/>
  <c r="J29" i="2" s="1"/>
  <c r="E29" i="2"/>
  <c r="F28" i="2"/>
  <c r="E28" i="2"/>
  <c r="F27" i="2"/>
  <c r="E27" i="2"/>
  <c r="F26" i="2"/>
  <c r="I26" i="2" s="1"/>
  <c r="E26" i="2"/>
  <c r="F19" i="2"/>
  <c r="E19" i="2"/>
  <c r="F18" i="2"/>
  <c r="E18" i="2"/>
  <c r="F17" i="2"/>
  <c r="I17" i="2" s="1"/>
  <c r="E17" i="2"/>
  <c r="F16" i="2"/>
  <c r="E16" i="2"/>
  <c r="F15" i="2"/>
  <c r="E15" i="2"/>
  <c r="F14" i="2"/>
  <c r="E14" i="2"/>
  <c r="I34" i="2" l="1"/>
  <c r="G34" i="2"/>
  <c r="G90" i="2"/>
  <c r="I90" i="2"/>
  <c r="K90" i="2" s="1"/>
  <c r="G94" i="2"/>
  <c r="I94" i="2"/>
  <c r="K94" i="2" s="1"/>
  <c r="G86" i="2"/>
  <c r="I86" i="2"/>
  <c r="K86" i="2" s="1"/>
  <c r="G88" i="2"/>
  <c r="I88" i="2"/>
  <c r="K88" i="2" s="1"/>
  <c r="G92" i="2"/>
  <c r="I92" i="2"/>
  <c r="K92" i="2" s="1"/>
  <c r="G96" i="2"/>
  <c r="I96" i="2"/>
  <c r="K96" i="2" s="1"/>
  <c r="G87" i="2"/>
  <c r="I87" i="2"/>
  <c r="K87" i="2" s="1"/>
  <c r="G89" i="2"/>
  <c r="I89" i="2"/>
  <c r="K89" i="2" s="1"/>
  <c r="G91" i="2"/>
  <c r="I91" i="2"/>
  <c r="K91" i="2" s="1"/>
  <c r="G93" i="2"/>
  <c r="I93" i="2"/>
  <c r="K93" i="2" s="1"/>
  <c r="G95" i="2"/>
  <c r="I95" i="2"/>
  <c r="K95" i="2" s="1"/>
  <c r="G97" i="2"/>
  <c r="I97" i="2"/>
  <c r="K97" i="2" s="1"/>
  <c r="I15" i="2"/>
  <c r="J15" i="2" s="1"/>
  <c r="I28" i="2"/>
  <c r="K28" i="2" s="1"/>
  <c r="I31" i="2"/>
  <c r="K31" i="2" s="1"/>
  <c r="I32" i="2"/>
  <c r="K32" i="2" s="1"/>
  <c r="I33" i="2"/>
  <c r="K33" i="2" s="1"/>
  <c r="I35" i="2"/>
  <c r="K35" i="2" s="1"/>
  <c r="I37" i="2"/>
  <c r="K37" i="2" s="1"/>
  <c r="G39" i="2"/>
  <c r="I39" i="2"/>
  <c r="K39" i="2" s="1"/>
  <c r="I40" i="2"/>
  <c r="K40" i="2" s="1"/>
  <c r="I41" i="2"/>
  <c r="J41" i="2" s="1"/>
  <c r="I44" i="2"/>
  <c r="K44" i="2" s="1"/>
  <c r="G45" i="2"/>
  <c r="I45" i="2"/>
  <c r="K45" i="2" s="1"/>
  <c r="G48" i="2"/>
  <c r="I48" i="2"/>
  <c r="K48" i="2" s="1"/>
  <c r="G14" i="2"/>
  <c r="I14" i="2"/>
  <c r="I16" i="2"/>
  <c r="K16" i="2" s="1"/>
  <c r="I18" i="2"/>
  <c r="K18" i="2" s="1"/>
  <c r="I19" i="2"/>
  <c r="K19" i="2" s="1"/>
  <c r="I27" i="2"/>
  <c r="J27" i="2" s="1"/>
  <c r="I30" i="2"/>
  <c r="K30" i="2" s="1"/>
  <c r="I36" i="2"/>
  <c r="J36" i="2" s="1"/>
  <c r="G32" i="2"/>
  <c r="G70" i="2"/>
  <c r="G41" i="2"/>
  <c r="G27" i="2"/>
  <c r="G43" i="2"/>
  <c r="G58" i="2"/>
  <c r="G74" i="2"/>
  <c r="I53" i="2"/>
  <c r="K53" i="2" s="1"/>
  <c r="I71" i="2"/>
  <c r="K71" i="2" s="1"/>
  <c r="G19" i="2"/>
  <c r="I56" i="2"/>
  <c r="K56" i="2" s="1"/>
  <c r="I65" i="2"/>
  <c r="J65" i="2" s="1"/>
  <c r="J47" i="2"/>
  <c r="K47" i="2"/>
  <c r="J62" i="2"/>
  <c r="K62" i="2"/>
  <c r="K46" i="2"/>
  <c r="J46" i="2"/>
  <c r="J17" i="2"/>
  <c r="K17" i="2"/>
  <c r="J38" i="2"/>
  <c r="K38" i="2"/>
  <c r="J74" i="2"/>
  <c r="K74" i="2"/>
  <c r="J26" i="2"/>
  <c r="K26" i="2"/>
  <c r="J34" i="2"/>
  <c r="K34" i="2"/>
  <c r="J43" i="2"/>
  <c r="K43" i="2"/>
  <c r="G15" i="2"/>
  <c r="G29" i="2"/>
  <c r="G36" i="2"/>
  <c r="G37" i="2"/>
  <c r="G47" i="2"/>
  <c r="I54" i="2"/>
  <c r="I57" i="2"/>
  <c r="J57" i="2" s="1"/>
  <c r="I60" i="2"/>
  <c r="K60" i="2" s="1"/>
  <c r="I66" i="2"/>
  <c r="I72" i="2"/>
  <c r="K72" i="2" s="1"/>
  <c r="G17" i="2"/>
  <c r="G31" i="2"/>
  <c r="G49" i="2"/>
  <c r="I51" i="2"/>
  <c r="J51" i="2" s="1"/>
  <c r="I61" i="2"/>
  <c r="K61" i="2" s="1"/>
  <c r="I63" i="2"/>
  <c r="J63" i="2" s="1"/>
  <c r="I73" i="2"/>
  <c r="K73" i="2" s="1"/>
  <c r="G62" i="2"/>
  <c r="I50" i="2"/>
  <c r="I52" i="2"/>
  <c r="K52" i="2" s="1"/>
  <c r="I55" i="2"/>
  <c r="J55" i="2" s="1"/>
  <c r="I59" i="2"/>
  <c r="I64" i="2"/>
  <c r="K64" i="2" s="1"/>
  <c r="I67" i="2"/>
  <c r="J67" i="2" s="1"/>
  <c r="J42" i="2"/>
  <c r="J58" i="2"/>
  <c r="K70" i="2"/>
  <c r="J69" i="2"/>
  <c r="K29" i="2"/>
  <c r="K49" i="2"/>
  <c r="K68" i="2"/>
  <c r="G69" i="2"/>
  <c r="G68" i="2"/>
  <c r="G16" i="2"/>
  <c r="G18" i="2"/>
  <c r="G26" i="2"/>
  <c r="G28" i="2"/>
  <c r="G30" i="2"/>
  <c r="G33" i="2"/>
  <c r="G35" i="2"/>
  <c r="G38" i="2"/>
  <c r="G40" i="2"/>
  <c r="G42" i="2"/>
  <c r="G44" i="2"/>
  <c r="G46" i="2"/>
  <c r="J16" i="2" l="1"/>
  <c r="K41" i="2"/>
  <c r="J33" i="2"/>
  <c r="J39" i="2"/>
  <c r="J35" i="2"/>
  <c r="J40" i="2"/>
  <c r="J28" i="2"/>
  <c r="K27" i="2"/>
  <c r="J37" i="2"/>
  <c r="J30" i="2"/>
  <c r="K15" i="2"/>
  <c r="J48" i="2"/>
  <c r="J32" i="2"/>
  <c r="J44" i="2"/>
  <c r="J18" i="2"/>
  <c r="J19" i="2"/>
  <c r="J31" i="2"/>
  <c r="K51" i="2"/>
  <c r="K36" i="2"/>
  <c r="K55" i="2"/>
  <c r="J72" i="2"/>
  <c r="K67" i="2"/>
  <c r="J52" i="2"/>
  <c r="J45" i="2"/>
  <c r="K63" i="2"/>
  <c r="K65" i="2"/>
  <c r="J71" i="2"/>
  <c r="K57" i="2"/>
  <c r="J56" i="2"/>
  <c r="J53" i="2"/>
  <c r="J73" i="2"/>
  <c r="J50" i="2"/>
  <c r="K50" i="2"/>
  <c r="J64" i="2"/>
  <c r="J59" i="2"/>
  <c r="K59" i="2"/>
  <c r="J60" i="2"/>
  <c r="J61" i="2"/>
  <c r="J54" i="2"/>
  <c r="K54" i="2"/>
  <c r="J66" i="2"/>
  <c r="K66" i="2"/>
  <c r="J14" i="2"/>
  <c r="K14" i="2"/>
</calcChain>
</file>

<file path=xl/sharedStrings.xml><?xml version="1.0" encoding="utf-8"?>
<sst xmlns="http://schemas.openxmlformats.org/spreadsheetml/2006/main" count="50" uniqueCount="49">
  <si>
    <t>Изделие</t>
  </si>
  <si>
    <t>1ст полировка</t>
  </si>
  <si>
    <t>м3</t>
  </si>
  <si>
    <t>подставки</t>
  </si>
  <si>
    <t>2ст полировка</t>
  </si>
  <si>
    <t>кубики</t>
  </si>
  <si>
    <t>вес</t>
  </si>
  <si>
    <t>ширина</t>
  </si>
  <si>
    <t>толщина</t>
  </si>
  <si>
    <t>м2</t>
  </si>
  <si>
    <t>длина</t>
  </si>
  <si>
    <t>стелы</t>
  </si>
  <si>
    <t>цветники</t>
  </si>
  <si>
    <t xml:space="preserve"> </t>
  </si>
  <si>
    <t>цоколь                     свыше 160 см</t>
  </si>
  <si>
    <t>цена за изделие в рублях без НДС</t>
  </si>
  <si>
    <t>круговая полировка</t>
  </si>
  <si>
    <t>цоколь                     до 119 см</t>
  </si>
  <si>
    <t>цоколь                 120- 159 см</t>
  </si>
  <si>
    <t>Корки из габбро-диабаза</t>
  </si>
  <si>
    <t>неполированные/неокантованные</t>
  </si>
  <si>
    <t>полированные</t>
  </si>
  <si>
    <t>полированные окантованные</t>
  </si>
  <si>
    <t>Размер</t>
  </si>
  <si>
    <t>100*100*50</t>
  </si>
  <si>
    <t>80*80*50</t>
  </si>
  <si>
    <t>Стоимость нестандартных размеров деталей рассчитывается в индивидуальном порядке</t>
  </si>
  <si>
    <t>5000руб.</t>
  </si>
  <si>
    <t>7000руб.</t>
  </si>
  <si>
    <t>8300руб.</t>
  </si>
  <si>
    <t>ООО «ГАББРО-КОМФОРТ»</t>
  </si>
  <si>
    <t>185026 Республика Карелия г. Петрозаводск, ул. Энтузиастов д.17 кв.99 ИНН1001243777</t>
  </si>
  <si>
    <t>р/счет 40702810110650007215 филиал "Центральный" Банка ВТБ (ПАО) в г. Москве</t>
  </si>
  <si>
    <t>кор/счет 30101810145250000411  БИК 044525411 КПП 100101001 т/ф 8(8142)593528</t>
  </si>
  <si>
    <t xml:space="preserve">      Директор Кирюткин Михаил Павлович моб. тел. +79214650426 E-mail: gabbro-komfort@mail.ru  </t>
  </si>
  <si>
    <r>
      <t xml:space="preserve">Менеджер Надежда  </t>
    </r>
    <r>
      <rPr>
        <u/>
        <sz val="10"/>
        <rFont val="Arial"/>
        <family val="2"/>
        <charset val="204"/>
      </rPr>
      <t>моб.+79114009339</t>
    </r>
    <r>
      <rPr>
        <sz val="10"/>
        <rFont val="Arial"/>
        <family val="2"/>
        <charset val="204"/>
      </rPr>
      <t xml:space="preserve"> E-mail: gabbro-komfort.karelia@mail.ru</t>
    </r>
  </si>
  <si>
    <t xml:space="preserve">         адрес производства: Республика Карелия, Прионежский район, пос. Шелтозеро, ул.Заречная 1Б</t>
  </si>
  <si>
    <t>www.gabbro-komfort.ru</t>
  </si>
  <si>
    <t>ПРАЙС ЛИСТ</t>
  </si>
  <si>
    <t xml:space="preserve"> на изделия из габбро-диабаза</t>
  </si>
  <si>
    <t>Стоимость за м2</t>
  </si>
  <si>
    <t>Брусчатка из габбро-диабаза</t>
  </si>
  <si>
    <t>80*80*80</t>
  </si>
  <si>
    <t>100*100*100</t>
  </si>
  <si>
    <t>3000руб.</t>
  </si>
  <si>
    <t>3200руб.</t>
  </si>
  <si>
    <t>4200руб.</t>
  </si>
  <si>
    <t>стоимость за м3    1 ст полировки</t>
  </si>
  <si>
    <t xml:space="preserve">Стоимость за м2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</si>
</sst>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98">
    <xf numFmtId="0" fontId="0" fillId="0" borderId="0" xfId="0"/>
    <xf numFmtId="0" fontId="1" fillId="0" borderId="4" xfId="0" applyFont="1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Fill="1" applyBorder="1"/>
    <xf numFmtId="3" fontId="0" fillId="0" borderId="0" xfId="0" applyNumberFormat="1" applyBorder="1"/>
    <xf numFmtId="3" fontId="0" fillId="0" borderId="0" xfId="0" applyNumberFormat="1"/>
    <xf numFmtId="3" fontId="1" fillId="0" borderId="39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0" fontId="0" fillId="0" borderId="0" xfId="0" applyBorder="1"/>
    <xf numFmtId="4" fontId="1" fillId="0" borderId="39" xfId="0" applyNumberFormat="1" applyFont="1" applyBorder="1" applyAlignment="1">
      <alignment horizontal="center" vertical="center"/>
    </xf>
    <xf numFmtId="4" fontId="0" fillId="0" borderId="0" xfId="0" applyNumberFormat="1" applyFill="1" applyBorder="1"/>
    <xf numFmtId="4" fontId="0" fillId="0" borderId="0" xfId="0" applyNumberFormat="1"/>
    <xf numFmtId="4" fontId="1" fillId="0" borderId="40" xfId="0" applyNumberFormat="1" applyFont="1" applyBorder="1" applyAlignment="1">
      <alignment horizontal="center" vertical="center"/>
    </xf>
    <xf numFmtId="164" fontId="0" fillId="0" borderId="0" xfId="0" applyNumberFormat="1"/>
    <xf numFmtId="1" fontId="0" fillId="0" borderId="0" xfId="0" applyNumberFormat="1"/>
    <xf numFmtId="0" fontId="0" fillId="0" borderId="0" xfId="0" applyFill="1"/>
    <xf numFmtId="164" fontId="0" fillId="0" borderId="0" xfId="0" applyNumberFormat="1" applyFill="1"/>
    <xf numFmtId="1" fontId="0" fillId="0" borderId="0" xfId="0" applyNumberFormat="1" applyFill="1"/>
    <xf numFmtId="3" fontId="6" fillId="0" borderId="29" xfId="0" applyNumberFormat="1" applyFont="1" applyBorder="1"/>
    <xf numFmtId="3" fontId="6" fillId="0" borderId="6" xfId="0" applyNumberFormat="1" applyFont="1" applyBorder="1"/>
    <xf numFmtId="3" fontId="6" fillId="0" borderId="7" xfId="0" applyNumberFormat="1" applyFont="1" applyBorder="1"/>
    <xf numFmtId="3" fontId="6" fillId="0" borderId="8" xfId="0" applyNumberFormat="1" applyFont="1" applyBorder="1"/>
    <xf numFmtId="4" fontId="6" fillId="0" borderId="6" xfId="0" applyNumberFormat="1" applyFont="1" applyBorder="1"/>
    <xf numFmtId="165" fontId="6" fillId="0" borderId="7" xfId="0" applyNumberFormat="1" applyFont="1" applyBorder="1"/>
    <xf numFmtId="3" fontId="6" fillId="0" borderId="45" xfId="0" applyNumberFormat="1" applyFont="1" applyBorder="1"/>
    <xf numFmtId="3" fontId="6" fillId="0" borderId="20" xfId="0" applyNumberFormat="1" applyFont="1" applyBorder="1"/>
    <xf numFmtId="3" fontId="6" fillId="0" borderId="32" xfId="0" applyNumberFormat="1" applyFont="1" applyBorder="1"/>
    <xf numFmtId="3" fontId="6" fillId="0" borderId="9" xfId="0" applyNumberFormat="1" applyFont="1" applyBorder="1"/>
    <xf numFmtId="3" fontId="6" fillId="0" borderId="5" xfId="0" applyNumberFormat="1" applyFont="1" applyBorder="1"/>
    <xf numFmtId="3" fontId="6" fillId="0" borderId="10" xfId="0" applyNumberFormat="1" applyFont="1" applyBorder="1"/>
    <xf numFmtId="4" fontId="6" fillId="0" borderId="9" xfId="0" applyNumberFormat="1" applyFont="1" applyBorder="1"/>
    <xf numFmtId="165" fontId="6" fillId="0" borderId="5" xfId="0" applyNumberFormat="1" applyFont="1" applyBorder="1"/>
    <xf numFmtId="3" fontId="6" fillId="0" borderId="46" xfId="0" applyNumberFormat="1" applyFont="1" applyBorder="1"/>
    <xf numFmtId="3" fontId="6" fillId="0" borderId="33" xfId="0" applyNumberFormat="1" applyFont="1" applyBorder="1"/>
    <xf numFmtId="3" fontId="6" fillId="0" borderId="43" xfId="0" applyNumberFormat="1" applyFont="1" applyBorder="1"/>
    <xf numFmtId="3" fontId="6" fillId="0" borderId="44" xfId="0" applyNumberFormat="1" applyFont="1" applyBorder="1"/>
    <xf numFmtId="4" fontId="6" fillId="0" borderId="42" xfId="0" applyNumberFormat="1" applyFont="1" applyBorder="1"/>
    <xf numFmtId="165" fontId="6" fillId="0" borderId="43" xfId="0" applyNumberFormat="1" applyFont="1" applyBorder="1"/>
    <xf numFmtId="3" fontId="6" fillId="0" borderId="50" xfId="0" applyNumberFormat="1" applyFont="1" applyBorder="1"/>
    <xf numFmtId="3" fontId="6" fillId="0" borderId="54" xfId="0" applyNumberFormat="1" applyFont="1" applyBorder="1"/>
    <xf numFmtId="3" fontId="6" fillId="0" borderId="51" xfId="0" applyNumberFormat="1" applyFont="1" applyBorder="1"/>
    <xf numFmtId="3" fontId="6" fillId="0" borderId="20" xfId="0" applyNumberFormat="1" applyFont="1" applyFill="1" applyBorder="1"/>
    <xf numFmtId="3" fontId="6" fillId="0" borderId="29" xfId="0" applyNumberFormat="1" applyFont="1" applyFill="1" applyBorder="1"/>
    <xf numFmtId="3" fontId="6" fillId="0" borderId="54" xfId="0" applyNumberFormat="1" applyFont="1" applyFill="1" applyBorder="1"/>
    <xf numFmtId="3" fontId="6" fillId="0" borderId="11" xfId="0" applyNumberFormat="1" applyFont="1" applyBorder="1"/>
    <xf numFmtId="3" fontId="6" fillId="0" borderId="12" xfId="0" applyNumberFormat="1" applyFont="1" applyBorder="1"/>
    <xf numFmtId="3" fontId="6" fillId="0" borderId="47" xfId="0" applyNumberFormat="1" applyFont="1" applyBorder="1"/>
    <xf numFmtId="4" fontId="6" fillId="0" borderId="11" xfId="0" applyNumberFormat="1" applyFont="1" applyBorder="1"/>
    <xf numFmtId="165" fontId="6" fillId="0" borderId="12" xfId="0" applyNumberFormat="1" applyFont="1" applyBorder="1"/>
    <xf numFmtId="3" fontId="6" fillId="0" borderId="16" xfId="0" applyNumberFormat="1" applyFont="1" applyFill="1" applyBorder="1"/>
    <xf numFmtId="3" fontId="6" fillId="0" borderId="13" xfId="0" applyNumberFormat="1" applyFont="1" applyBorder="1"/>
    <xf numFmtId="3" fontId="6" fillId="0" borderId="28" xfId="0" applyNumberFormat="1" applyFont="1" applyBorder="1"/>
    <xf numFmtId="4" fontId="6" fillId="0" borderId="26" xfId="0" applyNumberFormat="1" applyFont="1" applyBorder="1"/>
    <xf numFmtId="165" fontId="6" fillId="0" borderId="27" xfId="0" applyNumberFormat="1" applyFont="1" applyBorder="1"/>
    <xf numFmtId="3" fontId="6" fillId="0" borderId="48" xfId="0" applyNumberFormat="1" applyFont="1" applyBorder="1"/>
    <xf numFmtId="3" fontId="6" fillId="0" borderId="36" xfId="0" applyNumberFormat="1" applyFont="1" applyFill="1" applyBorder="1"/>
    <xf numFmtId="3" fontId="6" fillId="0" borderId="49" xfId="0" applyNumberFormat="1" applyFont="1" applyBorder="1"/>
    <xf numFmtId="3" fontId="6" fillId="0" borderId="27" xfId="0" applyNumberFormat="1" applyFont="1" applyBorder="1"/>
    <xf numFmtId="3" fontId="6" fillId="0" borderId="21" xfId="0" applyNumberFormat="1" applyFont="1" applyBorder="1"/>
    <xf numFmtId="3" fontId="6" fillId="0" borderId="34" xfId="0" applyNumberFormat="1" applyFont="1" applyBorder="1"/>
    <xf numFmtId="3" fontId="6" fillId="0" borderId="21" xfId="0" applyNumberFormat="1" applyFont="1" applyFill="1" applyBorder="1"/>
    <xf numFmtId="4" fontId="6" fillId="0" borderId="6" xfId="0" applyNumberFormat="1" applyFont="1" applyFill="1" applyBorder="1"/>
    <xf numFmtId="165" fontId="6" fillId="0" borderId="7" xfId="0" applyNumberFormat="1" applyFont="1" applyFill="1" applyBorder="1"/>
    <xf numFmtId="4" fontId="6" fillId="0" borderId="9" xfId="0" applyNumberFormat="1" applyFont="1" applyFill="1" applyBorder="1"/>
    <xf numFmtId="165" fontId="6" fillId="0" borderId="5" xfId="0" applyNumberFormat="1" applyFont="1" applyFill="1" applyBorder="1"/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/>
    <xf numFmtId="4" fontId="6" fillId="0" borderId="0" xfId="0" applyNumberFormat="1" applyFont="1" applyBorder="1"/>
    <xf numFmtId="165" fontId="6" fillId="0" borderId="0" xfId="0" applyNumberFormat="1" applyFont="1" applyBorder="1"/>
    <xf numFmtId="3" fontId="6" fillId="0" borderId="0" xfId="0" applyNumberFormat="1" applyFont="1" applyFill="1" applyBorder="1"/>
    <xf numFmtId="3" fontId="6" fillId="0" borderId="8" xfId="0" applyNumberFormat="1" applyFont="1" applyFill="1" applyBorder="1"/>
    <xf numFmtId="3" fontId="6" fillId="0" borderId="17" xfId="0" applyNumberFormat="1" applyFont="1" applyBorder="1"/>
    <xf numFmtId="3" fontId="6" fillId="0" borderId="14" xfId="0" applyNumberFormat="1" applyFont="1" applyBorder="1"/>
    <xf numFmtId="3" fontId="6" fillId="0" borderId="30" xfId="0" applyNumberFormat="1" applyFont="1" applyBorder="1"/>
    <xf numFmtId="3" fontId="6" fillId="0" borderId="10" xfId="0" applyNumberFormat="1" applyFont="1" applyFill="1" applyBorder="1"/>
    <xf numFmtId="3" fontId="6" fillId="0" borderId="18" xfId="0" applyNumberFormat="1" applyFont="1" applyBorder="1"/>
    <xf numFmtId="3" fontId="6" fillId="0" borderId="15" xfId="0" applyNumberFormat="1" applyFont="1" applyBorder="1"/>
    <xf numFmtId="3" fontId="6" fillId="0" borderId="31" xfId="0" applyNumberFormat="1" applyFont="1" applyBorder="1"/>
    <xf numFmtId="3" fontId="6" fillId="0" borderId="13" xfId="0" applyNumberFormat="1" applyFont="1" applyFill="1" applyBorder="1"/>
    <xf numFmtId="4" fontId="6" fillId="0" borderId="11" xfId="0" applyNumberFormat="1" applyFont="1" applyFill="1" applyBorder="1"/>
    <xf numFmtId="165" fontId="6" fillId="0" borderId="12" xfId="0" applyNumberFormat="1" applyFont="1" applyFill="1" applyBorder="1"/>
    <xf numFmtId="3" fontId="6" fillId="0" borderId="19" xfId="0" applyNumberFormat="1" applyFont="1" applyBorder="1"/>
    <xf numFmtId="3" fontId="6" fillId="0" borderId="16" xfId="0" applyNumberFormat="1" applyFont="1" applyBorder="1"/>
    <xf numFmtId="3" fontId="6" fillId="0" borderId="22" xfId="0" applyNumberFormat="1" applyFont="1" applyBorder="1"/>
    <xf numFmtId="3" fontId="6" fillId="0" borderId="56" xfId="0" applyNumberFormat="1" applyFont="1" applyBorder="1"/>
    <xf numFmtId="3" fontId="6" fillId="0" borderId="45" xfId="0" applyNumberFormat="1" applyFont="1" applyFill="1" applyBorder="1"/>
    <xf numFmtId="3" fontId="6" fillId="0" borderId="46" xfId="0" applyNumberFormat="1" applyFont="1" applyFill="1" applyBorder="1"/>
    <xf numFmtId="3" fontId="6" fillId="0" borderId="47" xfId="0" applyNumberFormat="1" applyFont="1" applyFill="1" applyBorder="1"/>
    <xf numFmtId="4" fontId="6" fillId="0" borderId="0" xfId="0" applyNumberFormat="1" applyFont="1"/>
    <xf numFmtId="3" fontId="6" fillId="0" borderId="0" xfId="0" applyNumberFormat="1" applyFont="1"/>
    <xf numFmtId="3" fontId="6" fillId="2" borderId="55" xfId="0" applyNumberFormat="1" applyFont="1" applyFill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43" xfId="0" applyNumberFormat="1" applyFont="1" applyBorder="1" applyAlignment="1">
      <alignment horizontal="center"/>
    </xf>
    <xf numFmtId="3" fontId="6" fillId="0" borderId="44" xfId="0" applyNumberFormat="1" applyFont="1" applyBorder="1" applyAlignment="1">
      <alignment horizontal="center"/>
    </xf>
    <xf numFmtId="3" fontId="6" fillId="0" borderId="6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3" fontId="6" fillId="0" borderId="45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3" fontId="6" fillId="0" borderId="5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2" borderId="31" xfId="0" applyNumberFormat="1" applyFont="1" applyFill="1" applyBorder="1" applyAlignment="1">
      <alignment horizontal="center"/>
    </xf>
    <xf numFmtId="3" fontId="6" fillId="0" borderId="61" xfId="0" applyNumberFormat="1" applyFont="1" applyFill="1" applyBorder="1"/>
    <xf numFmtId="3" fontId="6" fillId="0" borderId="24" xfId="0" applyNumberFormat="1" applyFont="1" applyFill="1" applyBorder="1"/>
    <xf numFmtId="3" fontId="6" fillId="0" borderId="62" xfId="0" applyNumberFormat="1" applyFont="1" applyBorder="1"/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35" xfId="0" applyNumberFormat="1" applyFont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43" xfId="0" applyNumberFormat="1" applyFont="1" applyBorder="1" applyAlignment="1">
      <alignment horizontal="center" vertical="center" wrapText="1"/>
    </xf>
    <xf numFmtId="3" fontId="1" fillId="0" borderId="30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60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9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57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0" fillId="0" borderId="3" xfId="0" applyBorder="1"/>
    <xf numFmtId="0" fontId="2" fillId="0" borderId="6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3" xfId="2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3" fontId="6" fillId="0" borderId="0" xfId="0" applyNumberFormat="1" applyFont="1" applyBorder="1" applyAlignment="1">
      <alignment vertical="center" wrapText="1"/>
    </xf>
    <xf numFmtId="3" fontId="10" fillId="0" borderId="23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3" fontId="6" fillId="2" borderId="0" xfId="0" applyNumberFormat="1" applyFont="1" applyFill="1" applyBorder="1" applyAlignment="1">
      <alignment horizontal="center"/>
    </xf>
    <xf numFmtId="0" fontId="6" fillId="0" borderId="66" xfId="0" applyFont="1" applyBorder="1" applyAlignment="1">
      <alignment horizontal="center" vertical="center"/>
    </xf>
    <xf numFmtId="1" fontId="6" fillId="0" borderId="65" xfId="0" applyNumberFormat="1" applyFont="1" applyBorder="1" applyAlignment="1">
      <alignment horizontal="center" wrapText="1"/>
    </xf>
    <xf numFmtId="0" fontId="6" fillId="0" borderId="67" xfId="0" applyFont="1" applyBorder="1" applyAlignment="1">
      <alignment horizontal="center"/>
    </xf>
    <xf numFmtId="1" fontId="6" fillId="0" borderId="64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3" fontId="6" fillId="2" borderId="33" xfId="0" applyNumberFormat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270510</xdr:colOff>
      <xdr:row>0</xdr:row>
      <xdr:rowOff>0</xdr:rowOff>
    </xdr:from>
    <xdr:to>
      <xdr:col>1</xdr:col>
      <xdr:colOff>718820</xdr:colOff>
      <xdr:row>6</xdr:row>
      <xdr:rowOff>49537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5F8B46F5-DE2E-483C-B162-26F3C9412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" y="0"/>
          <a:ext cx="1671320" cy="1245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bbro-komfor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5"/>
  <sheetViews>
    <sheetView tabSelected="1" workbookViewId="0">
      <selection activeCell="F111" sqref="F111"/>
    </sheetView>
  </sheetViews>
  <sheetFormatPr defaultRowHeight="14.4" x14ac:dyDescent="0.55000000000000004"/>
  <cols>
    <col min="1" max="1" width="17.5234375" customWidth="1"/>
    <col min="2" max="2" width="13.20703125" style="5" customWidth="1"/>
    <col min="3" max="3" width="11.3125" style="5" customWidth="1"/>
    <col min="4" max="4" width="13.41796875" style="5" customWidth="1"/>
    <col min="5" max="6" width="12.41796875" style="12" customWidth="1"/>
    <col min="7" max="7" width="11.3125" style="5" customWidth="1"/>
    <col min="8" max="8" width="15.89453125" style="5" customWidth="1"/>
    <col min="9" max="9" width="14.20703125" style="5" customWidth="1"/>
    <col min="10" max="10" width="14.20703125" style="5" bestFit="1" customWidth="1"/>
    <col min="11" max="11" width="14.20703125" style="5" customWidth="1"/>
  </cols>
  <sheetData>
    <row r="1" spans="1:17" ht="28.5" customHeight="1" x14ac:dyDescent="0.55000000000000004">
      <c r="A1" s="175" t="s">
        <v>30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  <c r="N1" s="14"/>
      <c r="Q1" s="15"/>
    </row>
    <row r="2" spans="1:17" ht="14.7" customHeight="1" x14ac:dyDescent="0.55000000000000004">
      <c r="A2" s="178"/>
      <c r="B2" s="9"/>
      <c r="C2" s="131" t="s">
        <v>31</v>
      </c>
      <c r="D2" s="131"/>
      <c r="E2" s="131"/>
      <c r="F2" s="131"/>
      <c r="G2" s="131"/>
      <c r="H2" s="131"/>
      <c r="I2" s="131"/>
      <c r="J2" s="131"/>
      <c r="K2" s="179"/>
      <c r="N2" s="14"/>
      <c r="Q2" s="15"/>
    </row>
    <row r="3" spans="1:17" ht="14.7" customHeight="1" x14ac:dyDescent="0.55000000000000004">
      <c r="A3" s="178"/>
      <c r="B3" s="9"/>
      <c r="C3" s="131" t="s">
        <v>32</v>
      </c>
      <c r="D3" s="131"/>
      <c r="E3" s="131"/>
      <c r="F3" s="131"/>
      <c r="G3" s="131"/>
      <c r="H3" s="131"/>
      <c r="I3" s="131"/>
      <c r="J3" s="131"/>
      <c r="K3" s="179"/>
      <c r="N3" s="14"/>
      <c r="Q3" s="15"/>
    </row>
    <row r="4" spans="1:17" ht="14.7" customHeight="1" x14ac:dyDescent="0.55000000000000004">
      <c r="A4" s="178"/>
      <c r="B4" s="9"/>
      <c r="C4" s="131" t="s">
        <v>33</v>
      </c>
      <c r="D4" s="131"/>
      <c r="E4" s="131"/>
      <c r="F4" s="131"/>
      <c r="G4" s="131"/>
      <c r="H4" s="131"/>
      <c r="I4" s="131"/>
      <c r="J4" s="131"/>
      <c r="K4" s="179"/>
      <c r="N4" s="14"/>
      <c r="Q4" s="15"/>
    </row>
    <row r="5" spans="1:17" ht="14.7" customHeight="1" x14ac:dyDescent="0.55000000000000004">
      <c r="A5" s="180" t="s">
        <v>34</v>
      </c>
      <c r="B5" s="131"/>
      <c r="C5" s="131"/>
      <c r="D5" s="131"/>
      <c r="E5" s="131"/>
      <c r="F5" s="131"/>
      <c r="G5" s="131"/>
      <c r="H5" s="131"/>
      <c r="I5" s="131"/>
      <c r="J5" s="131"/>
      <c r="K5" s="179"/>
      <c r="N5" s="14"/>
      <c r="Q5" s="15"/>
    </row>
    <row r="6" spans="1:17" s="16" customFormat="1" ht="14.7" customHeight="1" x14ac:dyDescent="0.55000000000000004">
      <c r="A6" s="180" t="s">
        <v>35</v>
      </c>
      <c r="B6" s="131"/>
      <c r="C6" s="131"/>
      <c r="D6" s="131"/>
      <c r="E6" s="131"/>
      <c r="F6" s="131"/>
      <c r="G6" s="131"/>
      <c r="H6" s="131"/>
      <c r="I6" s="131"/>
      <c r="J6" s="131"/>
      <c r="K6" s="179"/>
      <c r="N6" s="17"/>
      <c r="Q6" s="18"/>
    </row>
    <row r="7" spans="1:17" s="16" customFormat="1" ht="14.7" customHeight="1" x14ac:dyDescent="0.55000000000000004">
      <c r="A7" s="180" t="s">
        <v>36</v>
      </c>
      <c r="B7" s="131"/>
      <c r="C7" s="131"/>
      <c r="D7" s="131"/>
      <c r="E7" s="131"/>
      <c r="F7" s="131"/>
      <c r="G7" s="131"/>
      <c r="H7" s="131"/>
      <c r="I7" s="131"/>
      <c r="J7" s="131"/>
      <c r="K7" s="179"/>
      <c r="N7" s="17"/>
      <c r="Q7" s="18"/>
    </row>
    <row r="8" spans="1:17" ht="11.7" customHeight="1" x14ac:dyDescent="0.55000000000000004">
      <c r="A8" s="181" t="s">
        <v>37</v>
      </c>
      <c r="B8" s="131"/>
      <c r="C8" s="131"/>
      <c r="D8" s="131"/>
      <c r="E8" s="131"/>
      <c r="F8" s="131"/>
      <c r="G8" s="131"/>
      <c r="H8" s="131"/>
      <c r="I8" s="131"/>
      <c r="J8" s="131"/>
      <c r="K8" s="179"/>
      <c r="N8" s="14"/>
      <c r="Q8" s="15"/>
    </row>
    <row r="9" spans="1:17" ht="30" customHeight="1" x14ac:dyDescent="0.6">
      <c r="A9" s="182" t="s">
        <v>38</v>
      </c>
      <c r="B9" s="183"/>
      <c r="C9" s="183"/>
      <c r="D9" s="183"/>
      <c r="E9" s="183"/>
      <c r="F9" s="183"/>
      <c r="G9" s="183"/>
      <c r="H9" s="183"/>
      <c r="I9" s="183"/>
      <c r="J9" s="183"/>
      <c r="K9" s="184"/>
      <c r="N9" s="14"/>
      <c r="Q9" s="15"/>
    </row>
    <row r="10" spans="1:17" ht="15.9" customHeight="1" thickBot="1" x14ac:dyDescent="0.6">
      <c r="A10" s="185" t="s">
        <v>39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86"/>
    </row>
    <row r="11" spans="1:17" ht="14.7" thickBot="1" x14ac:dyDescent="0.6">
      <c r="A11" s="132" t="s">
        <v>0</v>
      </c>
      <c r="B11" s="133"/>
      <c r="C11" s="133"/>
      <c r="D11" s="133"/>
      <c r="E11" s="133"/>
      <c r="F11" s="133"/>
      <c r="G11" s="134"/>
      <c r="H11" s="138" t="s">
        <v>47</v>
      </c>
      <c r="I11" s="140" t="s">
        <v>15</v>
      </c>
      <c r="J11" s="141"/>
      <c r="K11" s="142"/>
    </row>
    <row r="12" spans="1:17" ht="30.45" customHeight="1" thickBot="1" x14ac:dyDescent="0.6">
      <c r="A12" s="135"/>
      <c r="B12" s="136"/>
      <c r="C12" s="136"/>
      <c r="D12" s="136"/>
      <c r="E12" s="136"/>
      <c r="F12" s="136"/>
      <c r="G12" s="137"/>
      <c r="H12" s="139"/>
      <c r="I12" s="143" t="s">
        <v>1</v>
      </c>
      <c r="J12" s="145" t="s">
        <v>4</v>
      </c>
      <c r="K12" s="147" t="s">
        <v>16</v>
      </c>
    </row>
    <row r="13" spans="1:17" ht="18" customHeight="1" thickBot="1" x14ac:dyDescent="0.6">
      <c r="A13" s="1"/>
      <c r="B13" s="6" t="s">
        <v>10</v>
      </c>
      <c r="C13" s="7" t="s">
        <v>7</v>
      </c>
      <c r="D13" s="8" t="s">
        <v>8</v>
      </c>
      <c r="E13" s="10" t="s">
        <v>9</v>
      </c>
      <c r="F13" s="13" t="s">
        <v>2</v>
      </c>
      <c r="G13" s="8" t="s">
        <v>6</v>
      </c>
      <c r="H13" s="139"/>
      <c r="I13" s="144"/>
      <c r="J13" s="146"/>
      <c r="K13" s="148"/>
    </row>
    <row r="14" spans="1:17" ht="18.600000000000001" customHeight="1" x14ac:dyDescent="0.7">
      <c r="A14" s="149" t="s">
        <v>11</v>
      </c>
      <c r="B14" s="92">
        <v>60</v>
      </c>
      <c r="C14" s="93">
        <v>40</v>
      </c>
      <c r="D14" s="94">
        <v>5</v>
      </c>
      <c r="E14" s="23">
        <f t="shared" ref="E14:E39" si="0">B14*C14*0.0001</f>
        <v>0.24000000000000002</v>
      </c>
      <c r="F14" s="24">
        <f t="shared" ref="F14:F39" si="1">B14*C14*D14*0.000001</f>
        <v>1.2E-2</v>
      </c>
      <c r="G14" s="25">
        <f>F14*3200</f>
        <v>38.4</v>
      </c>
      <c r="H14" s="26">
        <v>291000</v>
      </c>
      <c r="I14" s="27">
        <f>H14*F14</f>
        <v>3492</v>
      </c>
      <c r="J14" s="21">
        <f>I14*1.2</f>
        <v>4190.3999999999996</v>
      </c>
      <c r="K14" s="22">
        <f>I14*1.5</f>
        <v>5238</v>
      </c>
    </row>
    <row r="15" spans="1:17" ht="18.600000000000001" customHeight="1" x14ac:dyDescent="0.7">
      <c r="A15" s="149"/>
      <c r="B15" s="95">
        <v>80</v>
      </c>
      <c r="C15" s="96">
        <v>40</v>
      </c>
      <c r="D15" s="97">
        <v>5</v>
      </c>
      <c r="E15" s="31">
        <f t="shared" si="0"/>
        <v>0.32</v>
      </c>
      <c r="F15" s="32">
        <f t="shared" si="1"/>
        <v>1.6E-2</v>
      </c>
      <c r="G15" s="33">
        <f t="shared" ref="G15:G80" si="2">F15*3200</f>
        <v>51.2</v>
      </c>
      <c r="H15" s="19">
        <v>291000</v>
      </c>
      <c r="I15" s="34">
        <f t="shared" ref="I15:I74" si="3">H15*F15</f>
        <v>4656</v>
      </c>
      <c r="J15" s="29">
        <f t="shared" ref="J15:J74" si="4">I15*1.2</f>
        <v>5587.2</v>
      </c>
      <c r="K15" s="30">
        <f t="shared" ref="K15:K74" si="5">I15*1.5</f>
        <v>6984</v>
      </c>
    </row>
    <row r="16" spans="1:17" ht="18.600000000000001" customHeight="1" x14ac:dyDescent="0.7">
      <c r="A16" s="149"/>
      <c r="B16" s="95">
        <v>90</v>
      </c>
      <c r="C16" s="96">
        <v>45</v>
      </c>
      <c r="D16" s="97">
        <v>5</v>
      </c>
      <c r="E16" s="31">
        <f t="shared" si="0"/>
        <v>0.40500000000000003</v>
      </c>
      <c r="F16" s="32">
        <f t="shared" si="1"/>
        <v>2.0250000000000001E-2</v>
      </c>
      <c r="G16" s="33">
        <f t="shared" si="2"/>
        <v>64.8</v>
      </c>
      <c r="H16" s="19">
        <v>291000</v>
      </c>
      <c r="I16" s="34">
        <f t="shared" si="3"/>
        <v>5892.75</v>
      </c>
      <c r="J16" s="29">
        <f t="shared" si="4"/>
        <v>7071.3</v>
      </c>
      <c r="K16" s="30">
        <f t="shared" si="5"/>
        <v>8839.125</v>
      </c>
    </row>
    <row r="17" spans="1:11" ht="18.600000000000001" customHeight="1" x14ac:dyDescent="0.7">
      <c r="A17" s="149"/>
      <c r="B17" s="95">
        <v>100</v>
      </c>
      <c r="C17" s="96">
        <v>50</v>
      </c>
      <c r="D17" s="97">
        <v>5</v>
      </c>
      <c r="E17" s="31">
        <f t="shared" si="0"/>
        <v>0.5</v>
      </c>
      <c r="F17" s="32">
        <f t="shared" si="1"/>
        <v>2.4999999999999998E-2</v>
      </c>
      <c r="G17" s="33">
        <f t="shared" si="2"/>
        <v>80</v>
      </c>
      <c r="H17" s="19">
        <v>291000</v>
      </c>
      <c r="I17" s="34">
        <f t="shared" si="3"/>
        <v>7274.9999999999991</v>
      </c>
      <c r="J17" s="29">
        <f t="shared" si="4"/>
        <v>8729.9999999999982</v>
      </c>
      <c r="K17" s="30">
        <f t="shared" si="5"/>
        <v>10912.499999999998</v>
      </c>
    </row>
    <row r="18" spans="1:11" ht="18.600000000000001" customHeight="1" x14ac:dyDescent="0.7">
      <c r="A18" s="149"/>
      <c r="B18" s="95">
        <v>110</v>
      </c>
      <c r="C18" s="96">
        <v>55</v>
      </c>
      <c r="D18" s="97">
        <v>5</v>
      </c>
      <c r="E18" s="31">
        <f t="shared" si="0"/>
        <v>0.60499999999999998</v>
      </c>
      <c r="F18" s="32">
        <f t="shared" si="1"/>
        <v>3.0249999999999999E-2</v>
      </c>
      <c r="G18" s="33">
        <f t="shared" si="2"/>
        <v>96.8</v>
      </c>
      <c r="H18" s="19">
        <v>291000</v>
      </c>
      <c r="I18" s="34">
        <f t="shared" si="3"/>
        <v>8802.75</v>
      </c>
      <c r="J18" s="29">
        <f t="shared" si="4"/>
        <v>10563.3</v>
      </c>
      <c r="K18" s="30">
        <f t="shared" si="5"/>
        <v>13204.125</v>
      </c>
    </row>
    <row r="19" spans="1:11" ht="18.600000000000001" customHeight="1" thickBot="1" x14ac:dyDescent="0.75">
      <c r="A19" s="149"/>
      <c r="B19" s="98">
        <v>120</v>
      </c>
      <c r="C19" s="99">
        <v>60</v>
      </c>
      <c r="D19" s="100">
        <v>5</v>
      </c>
      <c r="E19" s="37">
        <f t="shared" si="0"/>
        <v>0.72000000000000008</v>
      </c>
      <c r="F19" s="38">
        <f t="shared" si="1"/>
        <v>3.5999999999999997E-2</v>
      </c>
      <c r="G19" s="39">
        <f t="shared" si="2"/>
        <v>115.19999999999999</v>
      </c>
      <c r="H19" s="40">
        <v>304000</v>
      </c>
      <c r="I19" s="41">
        <f t="shared" si="3"/>
        <v>10944</v>
      </c>
      <c r="J19" s="35">
        <f t="shared" si="4"/>
        <v>13132.8</v>
      </c>
      <c r="K19" s="36">
        <f t="shared" si="5"/>
        <v>16416</v>
      </c>
    </row>
    <row r="20" spans="1:11" ht="18.600000000000001" customHeight="1" x14ac:dyDescent="0.7">
      <c r="A20" s="149"/>
      <c r="B20" s="101">
        <v>60</v>
      </c>
      <c r="C20" s="102">
        <v>40</v>
      </c>
      <c r="D20" s="103">
        <v>6</v>
      </c>
      <c r="E20" s="23">
        <f t="shared" si="0"/>
        <v>0.24000000000000002</v>
      </c>
      <c r="F20" s="24">
        <f t="shared" si="1"/>
        <v>1.44E-2</v>
      </c>
      <c r="G20" s="25">
        <f t="shared" ref="G20:G25" si="6">F20*3200</f>
        <v>46.08</v>
      </c>
      <c r="H20" s="42">
        <v>264000</v>
      </c>
      <c r="I20" s="27">
        <f t="shared" ref="I20:I25" si="7">H20*F20</f>
        <v>3801.6</v>
      </c>
      <c r="J20" s="21">
        <f t="shared" ref="J20:J25" si="8">I20*1.2</f>
        <v>4561.92</v>
      </c>
      <c r="K20" s="22">
        <f t="shared" ref="K20:K25" si="9">I20*1.5</f>
        <v>5702.4</v>
      </c>
    </row>
    <row r="21" spans="1:11" ht="18.600000000000001" customHeight="1" x14ac:dyDescent="0.7">
      <c r="A21" s="149"/>
      <c r="B21" s="95">
        <v>80</v>
      </c>
      <c r="C21" s="96">
        <v>40</v>
      </c>
      <c r="D21" s="104">
        <v>6</v>
      </c>
      <c r="E21" s="31">
        <f t="shared" si="0"/>
        <v>0.32</v>
      </c>
      <c r="F21" s="32">
        <f t="shared" si="1"/>
        <v>1.9199999999999998E-2</v>
      </c>
      <c r="G21" s="33">
        <f t="shared" si="6"/>
        <v>61.44</v>
      </c>
      <c r="H21" s="43">
        <v>264000</v>
      </c>
      <c r="I21" s="34">
        <f t="shared" si="7"/>
        <v>5068.7999999999993</v>
      </c>
      <c r="J21" s="29">
        <f t="shared" si="8"/>
        <v>6082.5599999999986</v>
      </c>
      <c r="K21" s="30">
        <f t="shared" si="9"/>
        <v>7603.1999999999989</v>
      </c>
    </row>
    <row r="22" spans="1:11" ht="18.600000000000001" customHeight="1" x14ac:dyDescent="0.7">
      <c r="A22" s="149"/>
      <c r="B22" s="105">
        <v>90</v>
      </c>
      <c r="C22" s="106">
        <v>45</v>
      </c>
      <c r="D22" s="104">
        <v>6</v>
      </c>
      <c r="E22" s="31">
        <f t="shared" si="0"/>
        <v>0.40500000000000003</v>
      </c>
      <c r="F22" s="32">
        <f t="shared" si="1"/>
        <v>2.4299999999999999E-2</v>
      </c>
      <c r="G22" s="33">
        <f t="shared" si="6"/>
        <v>77.759999999999991</v>
      </c>
      <c r="H22" s="43">
        <v>264000</v>
      </c>
      <c r="I22" s="34">
        <f t="shared" si="7"/>
        <v>6415.2</v>
      </c>
      <c r="J22" s="29">
        <f t="shared" si="8"/>
        <v>7698.24</v>
      </c>
      <c r="K22" s="30">
        <f t="shared" si="9"/>
        <v>9622.7999999999993</v>
      </c>
    </row>
    <row r="23" spans="1:11" ht="18.600000000000001" customHeight="1" x14ac:dyDescent="0.7">
      <c r="A23" s="149"/>
      <c r="B23" s="95">
        <v>100</v>
      </c>
      <c r="C23" s="96">
        <v>50</v>
      </c>
      <c r="D23" s="104">
        <v>6</v>
      </c>
      <c r="E23" s="31">
        <f t="shared" si="0"/>
        <v>0.5</v>
      </c>
      <c r="F23" s="32">
        <f t="shared" si="1"/>
        <v>0.03</v>
      </c>
      <c r="G23" s="33">
        <f t="shared" si="6"/>
        <v>96</v>
      </c>
      <c r="H23" s="43">
        <v>264000</v>
      </c>
      <c r="I23" s="34">
        <f t="shared" si="7"/>
        <v>7920</v>
      </c>
      <c r="J23" s="29">
        <f t="shared" si="8"/>
        <v>9504</v>
      </c>
      <c r="K23" s="30">
        <f t="shared" si="9"/>
        <v>11880</v>
      </c>
    </row>
    <row r="24" spans="1:11" ht="18.600000000000001" customHeight="1" x14ac:dyDescent="0.7">
      <c r="A24" s="149"/>
      <c r="B24" s="105">
        <v>110</v>
      </c>
      <c r="C24" s="106">
        <v>55</v>
      </c>
      <c r="D24" s="104">
        <v>6</v>
      </c>
      <c r="E24" s="31">
        <f t="shared" si="0"/>
        <v>0.60499999999999998</v>
      </c>
      <c r="F24" s="32">
        <f t="shared" si="1"/>
        <v>3.6299999999999999E-2</v>
      </c>
      <c r="G24" s="33">
        <f t="shared" si="6"/>
        <v>116.16</v>
      </c>
      <c r="H24" s="43">
        <v>264000</v>
      </c>
      <c r="I24" s="34">
        <f t="shared" si="7"/>
        <v>9583.1999999999989</v>
      </c>
      <c r="J24" s="29">
        <f t="shared" si="8"/>
        <v>11499.839999999998</v>
      </c>
      <c r="K24" s="30">
        <f t="shared" si="9"/>
        <v>14374.8</v>
      </c>
    </row>
    <row r="25" spans="1:11" ht="18.600000000000001" customHeight="1" thickBot="1" x14ac:dyDescent="0.75">
      <c r="A25" s="149"/>
      <c r="B25" s="98">
        <v>120</v>
      </c>
      <c r="C25" s="99">
        <v>60</v>
      </c>
      <c r="D25" s="107">
        <v>6</v>
      </c>
      <c r="E25" s="37">
        <f t="shared" si="0"/>
        <v>0.72000000000000008</v>
      </c>
      <c r="F25" s="38">
        <f t="shared" si="1"/>
        <v>4.3199999999999995E-2</v>
      </c>
      <c r="G25" s="39">
        <f t="shared" si="6"/>
        <v>138.23999999999998</v>
      </c>
      <c r="H25" s="61">
        <v>277000</v>
      </c>
      <c r="I25" s="41">
        <f t="shared" si="7"/>
        <v>11966.399999999998</v>
      </c>
      <c r="J25" s="35">
        <f t="shared" si="8"/>
        <v>14359.679999999997</v>
      </c>
      <c r="K25" s="36">
        <f t="shared" si="9"/>
        <v>17949.599999999999</v>
      </c>
    </row>
    <row r="26" spans="1:11" ht="18.600000000000001" customHeight="1" x14ac:dyDescent="0.7">
      <c r="A26" s="149"/>
      <c r="B26" s="101">
        <v>60</v>
      </c>
      <c r="C26" s="102">
        <v>40</v>
      </c>
      <c r="D26" s="103">
        <v>8</v>
      </c>
      <c r="E26" s="23">
        <f t="shared" si="0"/>
        <v>0.24000000000000002</v>
      </c>
      <c r="F26" s="24">
        <f t="shared" si="1"/>
        <v>1.9199999999999998E-2</v>
      </c>
      <c r="G26" s="25">
        <f t="shared" si="2"/>
        <v>61.44</v>
      </c>
      <c r="H26" s="124">
        <v>225000</v>
      </c>
      <c r="I26" s="20">
        <f t="shared" si="3"/>
        <v>4320</v>
      </c>
      <c r="J26" s="21">
        <f t="shared" si="4"/>
        <v>5184</v>
      </c>
      <c r="K26" s="22">
        <f t="shared" si="5"/>
        <v>6480</v>
      </c>
    </row>
    <row r="27" spans="1:11" ht="18.600000000000001" customHeight="1" x14ac:dyDescent="0.7">
      <c r="A27" s="149"/>
      <c r="B27" s="95">
        <v>80</v>
      </c>
      <c r="C27" s="96">
        <v>40</v>
      </c>
      <c r="D27" s="104">
        <v>8</v>
      </c>
      <c r="E27" s="31">
        <f t="shared" si="0"/>
        <v>0.32</v>
      </c>
      <c r="F27" s="32">
        <f t="shared" si="1"/>
        <v>2.5599999999999998E-2</v>
      </c>
      <c r="G27" s="33">
        <f t="shared" si="2"/>
        <v>81.919999999999987</v>
      </c>
      <c r="H27" s="124">
        <v>225000</v>
      </c>
      <c r="I27" s="28">
        <f t="shared" si="3"/>
        <v>5759.9999999999991</v>
      </c>
      <c r="J27" s="29">
        <f t="shared" si="4"/>
        <v>6911.9999999999991</v>
      </c>
      <c r="K27" s="30">
        <f t="shared" si="5"/>
        <v>8639.9999999999982</v>
      </c>
    </row>
    <row r="28" spans="1:11" ht="18.600000000000001" customHeight="1" x14ac:dyDescent="0.7">
      <c r="A28" s="149"/>
      <c r="B28" s="105">
        <v>90</v>
      </c>
      <c r="C28" s="106">
        <v>45</v>
      </c>
      <c r="D28" s="104">
        <v>8</v>
      </c>
      <c r="E28" s="31">
        <f t="shared" si="0"/>
        <v>0.40500000000000003</v>
      </c>
      <c r="F28" s="32">
        <f t="shared" si="1"/>
        <v>3.2399999999999998E-2</v>
      </c>
      <c r="G28" s="33">
        <f t="shared" si="2"/>
        <v>103.67999999999999</v>
      </c>
      <c r="H28" s="124">
        <v>225000</v>
      </c>
      <c r="I28" s="28">
        <f t="shared" si="3"/>
        <v>7290</v>
      </c>
      <c r="J28" s="29">
        <f t="shared" si="4"/>
        <v>8748</v>
      </c>
      <c r="K28" s="30">
        <f t="shared" si="5"/>
        <v>10935</v>
      </c>
    </row>
    <row r="29" spans="1:11" ht="18.600000000000001" customHeight="1" x14ac:dyDescent="0.7">
      <c r="A29" s="149"/>
      <c r="B29" s="95">
        <v>100</v>
      </c>
      <c r="C29" s="96">
        <v>50</v>
      </c>
      <c r="D29" s="104">
        <v>8</v>
      </c>
      <c r="E29" s="31">
        <f t="shared" si="0"/>
        <v>0.5</v>
      </c>
      <c r="F29" s="32">
        <f t="shared" si="1"/>
        <v>0.04</v>
      </c>
      <c r="G29" s="33">
        <f t="shared" si="2"/>
        <v>128</v>
      </c>
      <c r="H29" s="124">
        <v>225000</v>
      </c>
      <c r="I29" s="28">
        <f t="shared" si="3"/>
        <v>9000</v>
      </c>
      <c r="J29" s="29">
        <f t="shared" si="4"/>
        <v>10800</v>
      </c>
      <c r="K29" s="30">
        <f t="shared" si="5"/>
        <v>13500</v>
      </c>
    </row>
    <row r="30" spans="1:11" ht="18.600000000000001" customHeight="1" x14ac:dyDescent="0.7">
      <c r="A30" s="149"/>
      <c r="B30" s="105">
        <v>110</v>
      </c>
      <c r="C30" s="106">
        <v>55</v>
      </c>
      <c r="D30" s="104">
        <v>8</v>
      </c>
      <c r="E30" s="31">
        <f t="shared" si="0"/>
        <v>0.60499999999999998</v>
      </c>
      <c r="F30" s="32">
        <f t="shared" si="1"/>
        <v>4.8399999999999999E-2</v>
      </c>
      <c r="G30" s="33">
        <f t="shared" si="2"/>
        <v>154.88</v>
      </c>
      <c r="H30" s="124">
        <v>225000</v>
      </c>
      <c r="I30" s="28">
        <f t="shared" si="3"/>
        <v>10890</v>
      </c>
      <c r="J30" s="29">
        <f t="shared" si="4"/>
        <v>13068</v>
      </c>
      <c r="K30" s="30">
        <f t="shared" si="5"/>
        <v>16335</v>
      </c>
    </row>
    <row r="31" spans="1:11" ht="18.600000000000001" customHeight="1" thickBot="1" x14ac:dyDescent="0.75">
      <c r="A31" s="149"/>
      <c r="B31" s="108">
        <v>120</v>
      </c>
      <c r="C31" s="109">
        <v>60</v>
      </c>
      <c r="D31" s="110">
        <v>8</v>
      </c>
      <c r="E31" s="48">
        <f t="shared" si="0"/>
        <v>0.72000000000000008</v>
      </c>
      <c r="F31" s="49">
        <f t="shared" si="1"/>
        <v>5.7599999999999998E-2</v>
      </c>
      <c r="G31" s="47">
        <f t="shared" si="2"/>
        <v>184.32</v>
      </c>
      <c r="H31" s="50">
        <v>235000</v>
      </c>
      <c r="I31" s="45">
        <f t="shared" si="3"/>
        <v>13536</v>
      </c>
      <c r="J31" s="46">
        <f t="shared" si="4"/>
        <v>16243.199999999999</v>
      </c>
      <c r="K31" s="51">
        <f t="shared" si="5"/>
        <v>20304</v>
      </c>
    </row>
    <row r="32" spans="1:11" ht="18.600000000000001" customHeight="1" x14ac:dyDescent="0.7">
      <c r="A32" s="149"/>
      <c r="B32" s="111">
        <v>80</v>
      </c>
      <c r="C32" s="112">
        <v>40</v>
      </c>
      <c r="D32" s="113">
        <v>10</v>
      </c>
      <c r="E32" s="53">
        <f t="shared" si="0"/>
        <v>0.32</v>
      </c>
      <c r="F32" s="54">
        <f t="shared" si="1"/>
        <v>3.2000000000000001E-2</v>
      </c>
      <c r="G32" s="55">
        <f t="shared" si="2"/>
        <v>102.4</v>
      </c>
      <c r="H32" s="56">
        <v>208000</v>
      </c>
      <c r="I32" s="57">
        <f t="shared" si="3"/>
        <v>6656</v>
      </c>
      <c r="J32" s="58">
        <f t="shared" si="4"/>
        <v>7987.2</v>
      </c>
      <c r="K32" s="52">
        <f t="shared" si="5"/>
        <v>9984</v>
      </c>
    </row>
    <row r="33" spans="1:11" ht="18.600000000000001" customHeight="1" x14ac:dyDescent="0.7">
      <c r="A33" s="149"/>
      <c r="B33" s="105">
        <v>90</v>
      </c>
      <c r="C33" s="106">
        <v>45</v>
      </c>
      <c r="D33" s="97">
        <v>10</v>
      </c>
      <c r="E33" s="31">
        <f t="shared" si="0"/>
        <v>0.40500000000000003</v>
      </c>
      <c r="F33" s="32">
        <f t="shared" si="1"/>
        <v>4.0500000000000001E-2</v>
      </c>
      <c r="G33" s="33">
        <f t="shared" si="2"/>
        <v>129.6</v>
      </c>
      <c r="H33" s="56">
        <v>208000</v>
      </c>
      <c r="I33" s="34">
        <f t="shared" si="3"/>
        <v>8424</v>
      </c>
      <c r="J33" s="29">
        <f t="shared" si="4"/>
        <v>10108.799999999999</v>
      </c>
      <c r="K33" s="30">
        <f t="shared" si="5"/>
        <v>12636</v>
      </c>
    </row>
    <row r="34" spans="1:11" ht="18.600000000000001" customHeight="1" x14ac:dyDescent="0.7">
      <c r="A34" s="149"/>
      <c r="B34" s="95">
        <v>100</v>
      </c>
      <c r="C34" s="96">
        <v>50</v>
      </c>
      <c r="D34" s="97">
        <v>10</v>
      </c>
      <c r="E34" s="31">
        <f t="shared" si="0"/>
        <v>0.5</v>
      </c>
      <c r="F34" s="32">
        <f t="shared" si="1"/>
        <v>4.9999999999999996E-2</v>
      </c>
      <c r="G34" s="33">
        <f>F34*3200</f>
        <v>160</v>
      </c>
      <c r="H34" s="56">
        <v>208000</v>
      </c>
      <c r="I34" s="34">
        <f t="shared" si="3"/>
        <v>10400</v>
      </c>
      <c r="J34" s="29">
        <f t="shared" si="4"/>
        <v>12480</v>
      </c>
      <c r="K34" s="30">
        <f t="shared" si="5"/>
        <v>15600</v>
      </c>
    </row>
    <row r="35" spans="1:11" ht="18.600000000000001" customHeight="1" x14ac:dyDescent="0.7">
      <c r="A35" s="149"/>
      <c r="B35" s="105">
        <v>110</v>
      </c>
      <c r="C35" s="106">
        <v>55</v>
      </c>
      <c r="D35" s="97">
        <v>10</v>
      </c>
      <c r="E35" s="31">
        <f t="shared" si="0"/>
        <v>0.60499999999999998</v>
      </c>
      <c r="F35" s="32">
        <f t="shared" si="1"/>
        <v>6.0499999999999998E-2</v>
      </c>
      <c r="G35" s="33">
        <f t="shared" si="2"/>
        <v>193.6</v>
      </c>
      <c r="H35" s="56">
        <v>208000</v>
      </c>
      <c r="I35" s="34">
        <f t="shared" si="3"/>
        <v>12584</v>
      </c>
      <c r="J35" s="29">
        <f t="shared" si="4"/>
        <v>15100.8</v>
      </c>
      <c r="K35" s="30">
        <f t="shared" si="5"/>
        <v>18876</v>
      </c>
    </row>
    <row r="36" spans="1:11" ht="18.600000000000001" customHeight="1" thickBot="1" x14ac:dyDescent="0.75">
      <c r="A36" s="149"/>
      <c r="B36" s="114">
        <v>120</v>
      </c>
      <c r="C36" s="115">
        <v>60</v>
      </c>
      <c r="D36" s="100">
        <v>10</v>
      </c>
      <c r="E36" s="37">
        <f t="shared" si="0"/>
        <v>0.72000000000000008</v>
      </c>
      <c r="F36" s="38">
        <f t="shared" si="1"/>
        <v>7.1999999999999995E-2</v>
      </c>
      <c r="G36" s="39">
        <f t="shared" si="2"/>
        <v>230.39999999999998</v>
      </c>
      <c r="H36" s="44">
        <v>220000</v>
      </c>
      <c r="I36" s="41">
        <f t="shared" si="3"/>
        <v>15839.999999999998</v>
      </c>
      <c r="J36" s="35">
        <f t="shared" si="4"/>
        <v>19007.999999999996</v>
      </c>
      <c r="K36" s="36">
        <f t="shared" si="5"/>
        <v>23759.999999999996</v>
      </c>
    </row>
    <row r="37" spans="1:11" ht="18.600000000000001" customHeight="1" x14ac:dyDescent="0.7">
      <c r="A37" s="150" t="s">
        <v>3</v>
      </c>
      <c r="B37" s="92">
        <v>50</v>
      </c>
      <c r="C37" s="93">
        <v>20</v>
      </c>
      <c r="D37" s="94">
        <v>12</v>
      </c>
      <c r="E37" s="23">
        <f t="shared" si="0"/>
        <v>0.1</v>
      </c>
      <c r="F37" s="24">
        <f t="shared" si="1"/>
        <v>1.2E-2</v>
      </c>
      <c r="G37" s="25">
        <f t="shared" si="2"/>
        <v>38.4</v>
      </c>
      <c r="H37" s="26">
        <v>186000</v>
      </c>
      <c r="I37" s="27">
        <f t="shared" si="3"/>
        <v>2232</v>
      </c>
      <c r="J37" s="21">
        <f t="shared" si="4"/>
        <v>2678.4</v>
      </c>
      <c r="K37" s="22">
        <f t="shared" si="5"/>
        <v>3348</v>
      </c>
    </row>
    <row r="38" spans="1:11" ht="18.600000000000001" customHeight="1" x14ac:dyDescent="0.7">
      <c r="A38" s="149"/>
      <c r="B38" s="95">
        <v>50</v>
      </c>
      <c r="C38" s="96">
        <v>20</v>
      </c>
      <c r="D38" s="97">
        <v>15</v>
      </c>
      <c r="E38" s="31">
        <f t="shared" si="0"/>
        <v>0.1</v>
      </c>
      <c r="F38" s="32">
        <f t="shared" si="1"/>
        <v>1.4999999999999999E-2</v>
      </c>
      <c r="G38" s="33">
        <f t="shared" si="2"/>
        <v>48</v>
      </c>
      <c r="H38" s="19">
        <v>186000</v>
      </c>
      <c r="I38" s="34">
        <f t="shared" si="3"/>
        <v>2790</v>
      </c>
      <c r="J38" s="29">
        <f t="shared" si="4"/>
        <v>3348</v>
      </c>
      <c r="K38" s="30">
        <f t="shared" si="5"/>
        <v>4185</v>
      </c>
    </row>
    <row r="39" spans="1:11" ht="18.600000000000001" customHeight="1" x14ac:dyDescent="0.7">
      <c r="A39" s="149"/>
      <c r="B39" s="95">
        <v>60</v>
      </c>
      <c r="C39" s="96">
        <v>20</v>
      </c>
      <c r="D39" s="97">
        <v>12</v>
      </c>
      <c r="E39" s="31">
        <f t="shared" si="0"/>
        <v>0.12000000000000001</v>
      </c>
      <c r="F39" s="32">
        <f t="shared" si="1"/>
        <v>1.44E-2</v>
      </c>
      <c r="G39" s="33">
        <f t="shared" si="2"/>
        <v>46.08</v>
      </c>
      <c r="H39" s="19">
        <v>186000</v>
      </c>
      <c r="I39" s="34">
        <f t="shared" si="3"/>
        <v>2678.4</v>
      </c>
      <c r="J39" s="29">
        <f t="shared" si="4"/>
        <v>3214.08</v>
      </c>
      <c r="K39" s="30">
        <f t="shared" si="5"/>
        <v>4017.6000000000004</v>
      </c>
    </row>
    <row r="40" spans="1:11" ht="18.600000000000001" customHeight="1" x14ac:dyDescent="0.7">
      <c r="A40" s="149"/>
      <c r="B40" s="95">
        <v>60</v>
      </c>
      <c r="C40" s="96">
        <v>20</v>
      </c>
      <c r="D40" s="97">
        <v>15</v>
      </c>
      <c r="E40" s="31">
        <f t="shared" ref="E40:E74" si="10">B40*C40*0.0001</f>
        <v>0.12000000000000001</v>
      </c>
      <c r="F40" s="32">
        <f t="shared" ref="F40:F74" si="11">B40*C40*D40*0.000001</f>
        <v>1.7999999999999999E-2</v>
      </c>
      <c r="G40" s="33">
        <f t="shared" si="2"/>
        <v>57.599999999999994</v>
      </c>
      <c r="H40" s="19">
        <v>186000</v>
      </c>
      <c r="I40" s="34">
        <f t="shared" si="3"/>
        <v>3347.9999999999995</v>
      </c>
      <c r="J40" s="29">
        <f t="shared" si="4"/>
        <v>4017.5999999999995</v>
      </c>
      <c r="K40" s="30">
        <f t="shared" si="5"/>
        <v>5021.9999999999991</v>
      </c>
    </row>
    <row r="41" spans="1:11" ht="18.600000000000001" customHeight="1" x14ac:dyDescent="0.7">
      <c r="A41" s="149"/>
      <c r="B41" s="95">
        <v>70</v>
      </c>
      <c r="C41" s="96">
        <v>20</v>
      </c>
      <c r="D41" s="97">
        <v>15</v>
      </c>
      <c r="E41" s="31">
        <f t="shared" si="10"/>
        <v>0.14000000000000001</v>
      </c>
      <c r="F41" s="32">
        <f t="shared" si="11"/>
        <v>2.0999999999999998E-2</v>
      </c>
      <c r="G41" s="33">
        <f t="shared" si="2"/>
        <v>67.199999999999989</v>
      </c>
      <c r="H41" s="19">
        <v>186000</v>
      </c>
      <c r="I41" s="34">
        <f t="shared" si="3"/>
        <v>3905.9999999999995</v>
      </c>
      <c r="J41" s="29">
        <f t="shared" si="4"/>
        <v>4687.1999999999989</v>
      </c>
      <c r="K41" s="30">
        <f t="shared" si="5"/>
        <v>5858.9999999999991</v>
      </c>
    </row>
    <row r="42" spans="1:11" ht="18.600000000000001" customHeight="1" x14ac:dyDescent="0.7">
      <c r="A42" s="149"/>
      <c r="B42" s="95">
        <v>70</v>
      </c>
      <c r="C42" s="96">
        <v>20</v>
      </c>
      <c r="D42" s="97">
        <v>20</v>
      </c>
      <c r="E42" s="31">
        <f t="shared" si="10"/>
        <v>0.14000000000000001</v>
      </c>
      <c r="F42" s="32">
        <f t="shared" si="11"/>
        <v>2.7999999999999997E-2</v>
      </c>
      <c r="G42" s="33">
        <f t="shared" si="2"/>
        <v>89.6</v>
      </c>
      <c r="H42" s="19">
        <v>186000</v>
      </c>
      <c r="I42" s="34">
        <f t="shared" si="3"/>
        <v>5207.9999999999991</v>
      </c>
      <c r="J42" s="29">
        <f t="shared" si="4"/>
        <v>6249.5999999999985</v>
      </c>
      <c r="K42" s="30">
        <f t="shared" si="5"/>
        <v>7811.9999999999982</v>
      </c>
    </row>
    <row r="43" spans="1:11" ht="18.600000000000001" customHeight="1" x14ac:dyDescent="0.7">
      <c r="A43" s="149"/>
      <c r="B43" s="95">
        <v>70</v>
      </c>
      <c r="C43" s="96">
        <v>25</v>
      </c>
      <c r="D43" s="97">
        <v>20</v>
      </c>
      <c r="E43" s="31">
        <f t="shared" si="10"/>
        <v>0.17500000000000002</v>
      </c>
      <c r="F43" s="32">
        <f t="shared" si="11"/>
        <v>3.4999999999999996E-2</v>
      </c>
      <c r="G43" s="33">
        <f t="shared" si="2"/>
        <v>111.99999999999999</v>
      </c>
      <c r="H43" s="19">
        <v>186000</v>
      </c>
      <c r="I43" s="34">
        <f t="shared" si="3"/>
        <v>6509.9999999999991</v>
      </c>
      <c r="J43" s="29">
        <f t="shared" si="4"/>
        <v>7811.9999999999982</v>
      </c>
      <c r="K43" s="30">
        <f t="shared" si="5"/>
        <v>9764.9999999999982</v>
      </c>
    </row>
    <row r="44" spans="1:11" ht="18.600000000000001" customHeight="1" x14ac:dyDescent="0.7">
      <c r="A44" s="149"/>
      <c r="B44" s="95">
        <v>80</v>
      </c>
      <c r="C44" s="96">
        <v>20</v>
      </c>
      <c r="D44" s="97">
        <v>20</v>
      </c>
      <c r="E44" s="31">
        <f t="shared" si="10"/>
        <v>0.16</v>
      </c>
      <c r="F44" s="32">
        <f t="shared" si="11"/>
        <v>3.2000000000000001E-2</v>
      </c>
      <c r="G44" s="33">
        <f t="shared" si="2"/>
        <v>102.4</v>
      </c>
      <c r="H44" s="19">
        <v>186000</v>
      </c>
      <c r="I44" s="34">
        <f t="shared" si="3"/>
        <v>5952</v>
      </c>
      <c r="J44" s="29">
        <f t="shared" si="4"/>
        <v>7142.4</v>
      </c>
      <c r="K44" s="30">
        <f t="shared" si="5"/>
        <v>8928</v>
      </c>
    </row>
    <row r="45" spans="1:11" ht="18.600000000000001" customHeight="1" x14ac:dyDescent="0.7">
      <c r="A45" s="149"/>
      <c r="B45" s="95">
        <v>80</v>
      </c>
      <c r="C45" s="96">
        <v>25</v>
      </c>
      <c r="D45" s="97">
        <v>20</v>
      </c>
      <c r="E45" s="31">
        <f t="shared" si="10"/>
        <v>0.2</v>
      </c>
      <c r="F45" s="32">
        <f t="shared" si="11"/>
        <v>0.04</v>
      </c>
      <c r="G45" s="33">
        <f t="shared" si="2"/>
        <v>128</v>
      </c>
      <c r="H45" s="19">
        <v>186000</v>
      </c>
      <c r="I45" s="34">
        <f t="shared" si="3"/>
        <v>7440</v>
      </c>
      <c r="J45" s="29">
        <f t="shared" si="4"/>
        <v>8928</v>
      </c>
      <c r="K45" s="30">
        <f t="shared" si="5"/>
        <v>11160</v>
      </c>
    </row>
    <row r="46" spans="1:11" ht="18.600000000000001" customHeight="1" x14ac:dyDescent="0.7">
      <c r="A46" s="149"/>
      <c r="B46" s="95">
        <v>90</v>
      </c>
      <c r="C46" s="96">
        <v>25</v>
      </c>
      <c r="D46" s="97">
        <v>20</v>
      </c>
      <c r="E46" s="31">
        <f t="shared" si="10"/>
        <v>0.22500000000000001</v>
      </c>
      <c r="F46" s="32">
        <f t="shared" si="11"/>
        <v>4.4999999999999998E-2</v>
      </c>
      <c r="G46" s="33">
        <f t="shared" si="2"/>
        <v>144</v>
      </c>
      <c r="H46" s="19">
        <v>186000</v>
      </c>
      <c r="I46" s="34">
        <f t="shared" si="3"/>
        <v>8370</v>
      </c>
      <c r="J46" s="29">
        <f t="shared" si="4"/>
        <v>10044</v>
      </c>
      <c r="K46" s="30">
        <f t="shared" si="5"/>
        <v>12555</v>
      </c>
    </row>
    <row r="47" spans="1:11" ht="18.600000000000001" customHeight="1" x14ac:dyDescent="0.7">
      <c r="A47" s="149"/>
      <c r="B47" s="95">
        <v>90</v>
      </c>
      <c r="C47" s="96">
        <v>30</v>
      </c>
      <c r="D47" s="97">
        <v>20</v>
      </c>
      <c r="E47" s="31">
        <f t="shared" si="10"/>
        <v>0.27</v>
      </c>
      <c r="F47" s="32">
        <f t="shared" si="11"/>
        <v>5.3999999999999999E-2</v>
      </c>
      <c r="G47" s="33">
        <f t="shared" ref="G47:G48" si="12">F47*3200</f>
        <v>172.8</v>
      </c>
      <c r="H47" s="19">
        <v>186000</v>
      </c>
      <c r="I47" s="34">
        <f t="shared" si="3"/>
        <v>10044</v>
      </c>
      <c r="J47" s="29">
        <f t="shared" si="4"/>
        <v>12052.8</v>
      </c>
      <c r="K47" s="30">
        <f t="shared" si="5"/>
        <v>15066</v>
      </c>
    </row>
    <row r="48" spans="1:11" ht="18.600000000000001" customHeight="1" thickBot="1" x14ac:dyDescent="0.75">
      <c r="A48" s="151"/>
      <c r="B48" s="108">
        <v>100</v>
      </c>
      <c r="C48" s="109">
        <v>30</v>
      </c>
      <c r="D48" s="116">
        <v>20</v>
      </c>
      <c r="E48" s="48">
        <f t="shared" si="10"/>
        <v>0.3</v>
      </c>
      <c r="F48" s="49">
        <f t="shared" si="11"/>
        <v>0.06</v>
      </c>
      <c r="G48" s="47">
        <f t="shared" si="12"/>
        <v>192</v>
      </c>
      <c r="H48" s="59">
        <v>186000</v>
      </c>
      <c r="I48" s="60">
        <f t="shared" si="3"/>
        <v>11160</v>
      </c>
      <c r="J48" s="46">
        <f t="shared" si="4"/>
        <v>13392</v>
      </c>
      <c r="K48" s="51">
        <f t="shared" si="5"/>
        <v>16740</v>
      </c>
    </row>
    <row r="49" spans="1:11" ht="18.600000000000001" customHeight="1" x14ac:dyDescent="0.7">
      <c r="A49" s="127" t="s">
        <v>12</v>
      </c>
      <c r="B49" s="92">
        <v>50</v>
      </c>
      <c r="C49" s="93">
        <v>8</v>
      </c>
      <c r="D49" s="94">
        <v>6</v>
      </c>
      <c r="E49" s="23">
        <f t="shared" si="10"/>
        <v>0.04</v>
      </c>
      <c r="F49" s="24">
        <f t="shared" si="11"/>
        <v>2.3999999999999998E-3</v>
      </c>
      <c r="G49" s="25">
        <f t="shared" ref="G49:G54" si="13">F49*3200</f>
        <v>7.68</v>
      </c>
      <c r="H49" s="56">
        <v>212000</v>
      </c>
      <c r="I49" s="27">
        <f t="shared" si="3"/>
        <v>508.79999999999995</v>
      </c>
      <c r="J49" s="21">
        <f t="shared" si="4"/>
        <v>610.55999999999995</v>
      </c>
      <c r="K49" s="22">
        <f t="shared" si="5"/>
        <v>763.19999999999993</v>
      </c>
    </row>
    <row r="50" spans="1:11" ht="18.600000000000001" customHeight="1" x14ac:dyDescent="0.7">
      <c r="A50" s="128"/>
      <c r="B50" s="95">
        <v>60</v>
      </c>
      <c r="C50" s="96">
        <v>8</v>
      </c>
      <c r="D50" s="97">
        <v>6</v>
      </c>
      <c r="E50" s="31">
        <f t="shared" si="10"/>
        <v>4.8000000000000001E-2</v>
      </c>
      <c r="F50" s="32">
        <f t="shared" si="11"/>
        <v>2.8799999999999997E-3</v>
      </c>
      <c r="G50" s="33">
        <f t="shared" si="13"/>
        <v>9.2159999999999993</v>
      </c>
      <c r="H50" s="56">
        <v>212000</v>
      </c>
      <c r="I50" s="34">
        <f t="shared" si="3"/>
        <v>610.55999999999995</v>
      </c>
      <c r="J50" s="29">
        <f t="shared" si="4"/>
        <v>732.67199999999991</v>
      </c>
      <c r="K50" s="30">
        <f t="shared" si="5"/>
        <v>915.83999999999992</v>
      </c>
    </row>
    <row r="51" spans="1:11" ht="18.600000000000001" customHeight="1" x14ac:dyDescent="0.7">
      <c r="A51" s="128"/>
      <c r="B51" s="95">
        <v>70</v>
      </c>
      <c r="C51" s="96">
        <v>8</v>
      </c>
      <c r="D51" s="97">
        <v>6</v>
      </c>
      <c r="E51" s="31">
        <f t="shared" si="10"/>
        <v>5.6000000000000001E-2</v>
      </c>
      <c r="F51" s="32">
        <f t="shared" si="11"/>
        <v>3.3599999999999997E-3</v>
      </c>
      <c r="G51" s="33">
        <f t="shared" si="13"/>
        <v>10.751999999999999</v>
      </c>
      <c r="H51" s="56">
        <v>212000</v>
      </c>
      <c r="I51" s="34">
        <f t="shared" si="3"/>
        <v>712.31999999999994</v>
      </c>
      <c r="J51" s="29">
        <f t="shared" si="4"/>
        <v>854.78399999999988</v>
      </c>
      <c r="K51" s="30">
        <f t="shared" si="5"/>
        <v>1068.48</v>
      </c>
    </row>
    <row r="52" spans="1:11" ht="18.600000000000001" customHeight="1" x14ac:dyDescent="0.7">
      <c r="A52" s="128"/>
      <c r="B52" s="95">
        <v>80</v>
      </c>
      <c r="C52" s="96">
        <v>8</v>
      </c>
      <c r="D52" s="97">
        <v>6</v>
      </c>
      <c r="E52" s="31">
        <f t="shared" si="10"/>
        <v>6.4000000000000001E-2</v>
      </c>
      <c r="F52" s="32">
        <f t="shared" si="11"/>
        <v>3.8399999999999997E-3</v>
      </c>
      <c r="G52" s="33">
        <f t="shared" si="13"/>
        <v>12.287999999999998</v>
      </c>
      <c r="H52" s="56">
        <v>212000</v>
      </c>
      <c r="I52" s="34">
        <f t="shared" si="3"/>
        <v>814.07999999999993</v>
      </c>
      <c r="J52" s="29">
        <f t="shared" si="4"/>
        <v>976.89599999999984</v>
      </c>
      <c r="K52" s="30">
        <f t="shared" si="5"/>
        <v>1221.1199999999999</v>
      </c>
    </row>
    <row r="53" spans="1:11" ht="18.600000000000001" customHeight="1" x14ac:dyDescent="0.7">
      <c r="A53" s="128"/>
      <c r="B53" s="95">
        <v>100</v>
      </c>
      <c r="C53" s="96">
        <v>8</v>
      </c>
      <c r="D53" s="97">
        <v>6</v>
      </c>
      <c r="E53" s="31">
        <f t="shared" si="10"/>
        <v>0.08</v>
      </c>
      <c r="F53" s="32">
        <f t="shared" si="11"/>
        <v>4.7999999999999996E-3</v>
      </c>
      <c r="G53" s="33">
        <f t="shared" si="13"/>
        <v>15.36</v>
      </c>
      <c r="H53" s="56">
        <v>212000</v>
      </c>
      <c r="I53" s="34">
        <f t="shared" si="3"/>
        <v>1017.5999999999999</v>
      </c>
      <c r="J53" s="29">
        <f t="shared" si="4"/>
        <v>1221.1199999999999</v>
      </c>
      <c r="K53" s="30">
        <f t="shared" si="5"/>
        <v>1526.3999999999999</v>
      </c>
    </row>
    <row r="54" spans="1:11" ht="18.600000000000001" customHeight="1" thickBot="1" x14ac:dyDescent="0.75">
      <c r="A54" s="128"/>
      <c r="B54" s="108">
        <v>120</v>
      </c>
      <c r="C54" s="109">
        <v>8</v>
      </c>
      <c r="D54" s="116">
        <v>6</v>
      </c>
      <c r="E54" s="48">
        <f t="shared" si="10"/>
        <v>9.6000000000000002E-2</v>
      </c>
      <c r="F54" s="49">
        <f t="shared" si="11"/>
        <v>5.7599999999999995E-3</v>
      </c>
      <c r="G54" s="47">
        <f t="shared" si="13"/>
        <v>18.431999999999999</v>
      </c>
      <c r="H54" s="125">
        <v>212000</v>
      </c>
      <c r="I54" s="60">
        <f t="shared" si="3"/>
        <v>1221.1199999999999</v>
      </c>
      <c r="J54" s="46">
        <f t="shared" si="4"/>
        <v>1465.3439999999998</v>
      </c>
      <c r="K54" s="51">
        <f t="shared" si="5"/>
        <v>1831.6799999999998</v>
      </c>
    </row>
    <row r="55" spans="1:11" ht="18.600000000000001" customHeight="1" x14ac:dyDescent="0.7">
      <c r="A55" s="128"/>
      <c r="B55" s="92">
        <v>50</v>
      </c>
      <c r="C55" s="93">
        <v>8</v>
      </c>
      <c r="D55" s="94">
        <v>8</v>
      </c>
      <c r="E55" s="23">
        <f t="shared" si="10"/>
        <v>0.04</v>
      </c>
      <c r="F55" s="24">
        <f t="shared" si="11"/>
        <v>3.1999999999999997E-3</v>
      </c>
      <c r="G55" s="25">
        <f t="shared" si="2"/>
        <v>10.239999999999998</v>
      </c>
      <c r="H55" s="42">
        <v>212000</v>
      </c>
      <c r="I55" s="27">
        <f t="shared" si="3"/>
        <v>678.4</v>
      </c>
      <c r="J55" s="21">
        <f t="shared" si="4"/>
        <v>814.07999999999993</v>
      </c>
      <c r="K55" s="22">
        <f t="shared" si="5"/>
        <v>1017.5999999999999</v>
      </c>
    </row>
    <row r="56" spans="1:11" ht="18.600000000000001" customHeight="1" x14ac:dyDescent="0.7">
      <c r="A56" s="128"/>
      <c r="B56" s="95">
        <v>60</v>
      </c>
      <c r="C56" s="96">
        <v>8</v>
      </c>
      <c r="D56" s="97">
        <v>8</v>
      </c>
      <c r="E56" s="31">
        <f t="shared" si="10"/>
        <v>4.8000000000000001E-2</v>
      </c>
      <c r="F56" s="32">
        <f t="shared" si="11"/>
        <v>3.8399999999999997E-3</v>
      </c>
      <c r="G56" s="33">
        <f t="shared" si="2"/>
        <v>12.287999999999998</v>
      </c>
      <c r="H56" s="43">
        <v>212000</v>
      </c>
      <c r="I56" s="34">
        <f t="shared" si="3"/>
        <v>814.07999999999993</v>
      </c>
      <c r="J56" s="29">
        <f t="shared" si="4"/>
        <v>976.89599999999984</v>
      </c>
      <c r="K56" s="30">
        <f t="shared" si="5"/>
        <v>1221.1199999999999</v>
      </c>
    </row>
    <row r="57" spans="1:11" ht="18.600000000000001" customHeight="1" x14ac:dyDescent="0.7">
      <c r="A57" s="128"/>
      <c r="B57" s="95">
        <v>70</v>
      </c>
      <c r="C57" s="96">
        <v>8</v>
      </c>
      <c r="D57" s="97">
        <v>8</v>
      </c>
      <c r="E57" s="31">
        <f t="shared" si="10"/>
        <v>5.6000000000000001E-2</v>
      </c>
      <c r="F57" s="32">
        <f t="shared" si="11"/>
        <v>4.4799999999999996E-3</v>
      </c>
      <c r="G57" s="33">
        <f t="shared" si="2"/>
        <v>14.335999999999999</v>
      </c>
      <c r="H57" s="43">
        <v>212000</v>
      </c>
      <c r="I57" s="34">
        <f t="shared" si="3"/>
        <v>949.75999999999988</v>
      </c>
      <c r="J57" s="29">
        <f t="shared" si="4"/>
        <v>1139.7119999999998</v>
      </c>
      <c r="K57" s="30">
        <f t="shared" si="5"/>
        <v>1424.6399999999999</v>
      </c>
    </row>
    <row r="58" spans="1:11" ht="18.600000000000001" customHeight="1" x14ac:dyDescent="0.7">
      <c r="A58" s="128"/>
      <c r="B58" s="95">
        <v>80</v>
      </c>
      <c r="C58" s="96">
        <v>8</v>
      </c>
      <c r="D58" s="97">
        <v>8</v>
      </c>
      <c r="E58" s="31">
        <f t="shared" si="10"/>
        <v>6.4000000000000001E-2</v>
      </c>
      <c r="F58" s="32">
        <f t="shared" si="11"/>
        <v>5.1199999999999996E-3</v>
      </c>
      <c r="G58" s="33">
        <f t="shared" si="2"/>
        <v>16.384</v>
      </c>
      <c r="H58" s="43">
        <v>212000</v>
      </c>
      <c r="I58" s="34">
        <f t="shared" si="3"/>
        <v>1085.4399999999998</v>
      </c>
      <c r="J58" s="29">
        <f t="shared" si="4"/>
        <v>1302.5279999999998</v>
      </c>
      <c r="K58" s="30">
        <f t="shared" si="5"/>
        <v>1628.1599999999999</v>
      </c>
    </row>
    <row r="59" spans="1:11" ht="18.600000000000001" customHeight="1" x14ac:dyDescent="0.7">
      <c r="A59" s="128"/>
      <c r="B59" s="95">
        <v>100</v>
      </c>
      <c r="C59" s="96">
        <v>8</v>
      </c>
      <c r="D59" s="97">
        <v>8</v>
      </c>
      <c r="E59" s="31">
        <f t="shared" si="10"/>
        <v>0.08</v>
      </c>
      <c r="F59" s="32">
        <f t="shared" si="11"/>
        <v>6.3999999999999994E-3</v>
      </c>
      <c r="G59" s="33">
        <f t="shared" si="2"/>
        <v>20.479999999999997</v>
      </c>
      <c r="H59" s="43">
        <v>212000</v>
      </c>
      <c r="I59" s="34">
        <f t="shared" si="3"/>
        <v>1356.8</v>
      </c>
      <c r="J59" s="29">
        <f t="shared" si="4"/>
        <v>1628.1599999999999</v>
      </c>
      <c r="K59" s="30">
        <f t="shared" si="5"/>
        <v>2035.1999999999998</v>
      </c>
    </row>
    <row r="60" spans="1:11" ht="18.600000000000001" customHeight="1" thickBot="1" x14ac:dyDescent="0.75">
      <c r="A60" s="128"/>
      <c r="B60" s="98">
        <v>120</v>
      </c>
      <c r="C60" s="99">
        <v>8</v>
      </c>
      <c r="D60" s="100">
        <v>8</v>
      </c>
      <c r="E60" s="37">
        <f t="shared" si="10"/>
        <v>9.6000000000000002E-2</v>
      </c>
      <c r="F60" s="38">
        <f t="shared" si="11"/>
        <v>7.6799999999999993E-3</v>
      </c>
      <c r="G60" s="39">
        <f t="shared" si="2"/>
        <v>24.575999999999997</v>
      </c>
      <c r="H60" s="61">
        <v>212000</v>
      </c>
      <c r="I60" s="41">
        <f t="shared" si="3"/>
        <v>1628.1599999999999</v>
      </c>
      <c r="J60" s="35">
        <f t="shared" si="4"/>
        <v>1953.7919999999997</v>
      </c>
      <c r="K60" s="36">
        <f t="shared" si="5"/>
        <v>2442.2399999999998</v>
      </c>
    </row>
    <row r="61" spans="1:11" ht="18.600000000000001" customHeight="1" x14ac:dyDescent="0.7">
      <c r="A61" s="128"/>
      <c r="B61" s="92">
        <v>50</v>
      </c>
      <c r="C61" s="93">
        <v>8</v>
      </c>
      <c r="D61" s="94">
        <v>10</v>
      </c>
      <c r="E61" s="23">
        <f t="shared" si="10"/>
        <v>0.04</v>
      </c>
      <c r="F61" s="24">
        <f t="shared" si="11"/>
        <v>4.0000000000000001E-3</v>
      </c>
      <c r="G61" s="25">
        <f t="shared" si="2"/>
        <v>12.8</v>
      </c>
      <c r="H61" s="56">
        <v>212000</v>
      </c>
      <c r="I61" s="27">
        <f t="shared" si="3"/>
        <v>848</v>
      </c>
      <c r="J61" s="21">
        <f t="shared" si="4"/>
        <v>1017.5999999999999</v>
      </c>
      <c r="K61" s="22">
        <f t="shared" si="5"/>
        <v>1272</v>
      </c>
    </row>
    <row r="62" spans="1:11" ht="18.600000000000001" customHeight="1" x14ac:dyDescent="0.7">
      <c r="A62" s="128"/>
      <c r="B62" s="95">
        <v>60</v>
      </c>
      <c r="C62" s="96">
        <v>8</v>
      </c>
      <c r="D62" s="97">
        <v>10</v>
      </c>
      <c r="E62" s="31">
        <f t="shared" si="10"/>
        <v>4.8000000000000001E-2</v>
      </c>
      <c r="F62" s="32">
        <f t="shared" si="11"/>
        <v>4.7999999999999996E-3</v>
      </c>
      <c r="G62" s="33">
        <f t="shared" si="2"/>
        <v>15.36</v>
      </c>
      <c r="H62" s="56">
        <v>212000</v>
      </c>
      <c r="I62" s="34">
        <f t="shared" si="3"/>
        <v>1017.5999999999999</v>
      </c>
      <c r="J62" s="29">
        <f t="shared" si="4"/>
        <v>1221.1199999999999</v>
      </c>
      <c r="K62" s="30">
        <f t="shared" si="5"/>
        <v>1526.3999999999999</v>
      </c>
    </row>
    <row r="63" spans="1:11" ht="18.600000000000001" customHeight="1" x14ac:dyDescent="0.7">
      <c r="A63" s="128"/>
      <c r="B63" s="95">
        <v>70</v>
      </c>
      <c r="C63" s="96">
        <v>8</v>
      </c>
      <c r="D63" s="97">
        <v>10</v>
      </c>
      <c r="E63" s="31">
        <f t="shared" si="10"/>
        <v>5.6000000000000001E-2</v>
      </c>
      <c r="F63" s="32">
        <f t="shared" si="11"/>
        <v>5.5999999999999999E-3</v>
      </c>
      <c r="G63" s="33">
        <f t="shared" si="2"/>
        <v>17.919999999999998</v>
      </c>
      <c r="H63" s="56">
        <v>212000</v>
      </c>
      <c r="I63" s="34">
        <f t="shared" si="3"/>
        <v>1187.2</v>
      </c>
      <c r="J63" s="29">
        <f t="shared" si="4"/>
        <v>1424.64</v>
      </c>
      <c r="K63" s="30">
        <f t="shared" si="5"/>
        <v>1780.8000000000002</v>
      </c>
    </row>
    <row r="64" spans="1:11" ht="18.600000000000001" customHeight="1" x14ac:dyDescent="0.7">
      <c r="A64" s="128"/>
      <c r="B64" s="95">
        <v>80</v>
      </c>
      <c r="C64" s="96">
        <v>8</v>
      </c>
      <c r="D64" s="97">
        <v>10</v>
      </c>
      <c r="E64" s="31">
        <f t="shared" si="10"/>
        <v>6.4000000000000001E-2</v>
      </c>
      <c r="F64" s="32">
        <f t="shared" si="11"/>
        <v>6.3999999999999994E-3</v>
      </c>
      <c r="G64" s="33">
        <f t="shared" si="2"/>
        <v>20.479999999999997</v>
      </c>
      <c r="H64" s="56">
        <v>212000</v>
      </c>
      <c r="I64" s="34">
        <f t="shared" si="3"/>
        <v>1356.8</v>
      </c>
      <c r="J64" s="29">
        <f t="shared" si="4"/>
        <v>1628.1599999999999</v>
      </c>
      <c r="K64" s="30">
        <f t="shared" si="5"/>
        <v>2035.1999999999998</v>
      </c>
    </row>
    <row r="65" spans="1:11" ht="18.600000000000001" customHeight="1" x14ac:dyDescent="0.7">
      <c r="A65" s="128"/>
      <c r="B65" s="95">
        <v>100</v>
      </c>
      <c r="C65" s="96">
        <v>8</v>
      </c>
      <c r="D65" s="97">
        <v>10</v>
      </c>
      <c r="E65" s="31">
        <f t="shared" si="10"/>
        <v>0.08</v>
      </c>
      <c r="F65" s="32">
        <f t="shared" si="11"/>
        <v>8.0000000000000002E-3</v>
      </c>
      <c r="G65" s="33">
        <f t="shared" si="2"/>
        <v>25.6</v>
      </c>
      <c r="H65" s="56">
        <v>212000</v>
      </c>
      <c r="I65" s="34">
        <f t="shared" si="3"/>
        <v>1696</v>
      </c>
      <c r="J65" s="29">
        <f t="shared" si="4"/>
        <v>2035.1999999999998</v>
      </c>
      <c r="K65" s="30">
        <f t="shared" si="5"/>
        <v>2544</v>
      </c>
    </row>
    <row r="66" spans="1:11" ht="18.600000000000001" customHeight="1" x14ac:dyDescent="0.7">
      <c r="A66" s="128"/>
      <c r="B66" s="95">
        <v>110</v>
      </c>
      <c r="C66" s="96">
        <v>8</v>
      </c>
      <c r="D66" s="97">
        <v>10</v>
      </c>
      <c r="E66" s="31">
        <f t="shared" si="10"/>
        <v>8.8000000000000009E-2</v>
      </c>
      <c r="F66" s="32">
        <f t="shared" si="11"/>
        <v>8.7999999999999988E-3</v>
      </c>
      <c r="G66" s="33">
        <f t="shared" si="2"/>
        <v>28.159999999999997</v>
      </c>
      <c r="H66" s="56">
        <v>212000</v>
      </c>
      <c r="I66" s="34">
        <f t="shared" si="3"/>
        <v>1865.5999999999997</v>
      </c>
      <c r="J66" s="29">
        <f t="shared" si="4"/>
        <v>2238.7199999999993</v>
      </c>
      <c r="K66" s="30">
        <f t="shared" si="5"/>
        <v>2798.3999999999996</v>
      </c>
    </row>
    <row r="67" spans="1:11" ht="18.600000000000001" customHeight="1" thickBot="1" x14ac:dyDescent="0.75">
      <c r="A67" s="128"/>
      <c r="B67" s="95">
        <v>120</v>
      </c>
      <c r="C67" s="96">
        <v>8</v>
      </c>
      <c r="D67" s="97">
        <v>10</v>
      </c>
      <c r="E67" s="31">
        <f t="shared" si="10"/>
        <v>9.6000000000000002E-2</v>
      </c>
      <c r="F67" s="32">
        <f t="shared" si="11"/>
        <v>9.5999999999999992E-3</v>
      </c>
      <c r="G67" s="33">
        <f t="shared" si="2"/>
        <v>30.72</v>
      </c>
      <c r="H67" s="56">
        <v>212000</v>
      </c>
      <c r="I67" s="34">
        <f t="shared" si="3"/>
        <v>2035.1999999999998</v>
      </c>
      <c r="J67" s="29">
        <f t="shared" si="4"/>
        <v>2442.2399999999998</v>
      </c>
      <c r="K67" s="30">
        <f t="shared" si="5"/>
        <v>3052.7999999999997</v>
      </c>
    </row>
    <row r="68" spans="1:11" ht="18.600000000000001" customHeight="1" x14ac:dyDescent="0.7">
      <c r="A68" s="128"/>
      <c r="B68" s="92">
        <v>50</v>
      </c>
      <c r="C68" s="102">
        <v>10</v>
      </c>
      <c r="D68" s="94">
        <v>10</v>
      </c>
      <c r="E68" s="62">
        <f t="shared" si="10"/>
        <v>0.05</v>
      </c>
      <c r="F68" s="63">
        <f t="shared" si="11"/>
        <v>5.0000000000000001E-3</v>
      </c>
      <c r="G68" s="25">
        <f t="shared" si="2"/>
        <v>16</v>
      </c>
      <c r="H68" s="56">
        <v>221000</v>
      </c>
      <c r="I68" s="27">
        <f t="shared" si="3"/>
        <v>1105</v>
      </c>
      <c r="J68" s="21">
        <f t="shared" si="4"/>
        <v>1326</v>
      </c>
      <c r="K68" s="22">
        <f t="shared" si="5"/>
        <v>1657.5</v>
      </c>
    </row>
    <row r="69" spans="1:11" ht="18.600000000000001" customHeight="1" x14ac:dyDescent="0.7">
      <c r="A69" s="128"/>
      <c r="B69" s="95">
        <v>60</v>
      </c>
      <c r="C69" s="106">
        <v>10</v>
      </c>
      <c r="D69" s="97">
        <v>10</v>
      </c>
      <c r="E69" s="64">
        <f t="shared" si="10"/>
        <v>6.0000000000000005E-2</v>
      </c>
      <c r="F69" s="65">
        <f t="shared" si="11"/>
        <v>6.0000000000000001E-3</v>
      </c>
      <c r="G69" s="33">
        <f t="shared" si="2"/>
        <v>19.2</v>
      </c>
      <c r="H69" s="56">
        <v>221000</v>
      </c>
      <c r="I69" s="34">
        <f t="shared" si="3"/>
        <v>1326</v>
      </c>
      <c r="J69" s="29">
        <f t="shared" si="4"/>
        <v>1591.2</v>
      </c>
      <c r="K69" s="30">
        <f t="shared" si="5"/>
        <v>1989</v>
      </c>
    </row>
    <row r="70" spans="1:11" ht="18.600000000000001" customHeight="1" x14ac:dyDescent="0.7">
      <c r="A70" s="128"/>
      <c r="B70" s="95">
        <v>70</v>
      </c>
      <c r="C70" s="106">
        <v>10</v>
      </c>
      <c r="D70" s="97">
        <v>10</v>
      </c>
      <c r="E70" s="64">
        <f t="shared" si="10"/>
        <v>7.0000000000000007E-2</v>
      </c>
      <c r="F70" s="65">
        <f t="shared" si="11"/>
        <v>6.9999999999999993E-3</v>
      </c>
      <c r="G70" s="33">
        <f t="shared" si="2"/>
        <v>22.4</v>
      </c>
      <c r="H70" s="56">
        <v>221000</v>
      </c>
      <c r="I70" s="34">
        <f t="shared" si="3"/>
        <v>1546.9999999999998</v>
      </c>
      <c r="J70" s="29">
        <f t="shared" si="4"/>
        <v>1856.3999999999996</v>
      </c>
      <c r="K70" s="30">
        <f t="shared" si="5"/>
        <v>2320.4999999999995</v>
      </c>
    </row>
    <row r="71" spans="1:11" ht="18.600000000000001" customHeight="1" x14ac:dyDescent="0.7">
      <c r="A71" s="128"/>
      <c r="B71" s="95">
        <v>80</v>
      </c>
      <c r="C71" s="106">
        <v>10</v>
      </c>
      <c r="D71" s="97">
        <v>10</v>
      </c>
      <c r="E71" s="64">
        <f t="shared" si="10"/>
        <v>0.08</v>
      </c>
      <c r="F71" s="65">
        <f t="shared" si="11"/>
        <v>8.0000000000000002E-3</v>
      </c>
      <c r="G71" s="33">
        <f t="shared" si="2"/>
        <v>25.6</v>
      </c>
      <c r="H71" s="56">
        <v>221000</v>
      </c>
      <c r="I71" s="34">
        <f t="shared" si="3"/>
        <v>1768</v>
      </c>
      <c r="J71" s="29">
        <f t="shared" si="4"/>
        <v>2121.6</v>
      </c>
      <c r="K71" s="30">
        <f t="shared" si="5"/>
        <v>2652</v>
      </c>
    </row>
    <row r="72" spans="1:11" ht="18.600000000000001" customHeight="1" x14ac:dyDescent="0.7">
      <c r="A72" s="128"/>
      <c r="B72" s="95">
        <v>100</v>
      </c>
      <c r="C72" s="96">
        <v>10</v>
      </c>
      <c r="D72" s="97">
        <v>10</v>
      </c>
      <c r="E72" s="31">
        <f t="shared" si="10"/>
        <v>0.1</v>
      </c>
      <c r="F72" s="32">
        <f t="shared" si="11"/>
        <v>0.01</v>
      </c>
      <c r="G72" s="33">
        <f t="shared" si="2"/>
        <v>32</v>
      </c>
      <c r="H72" s="56">
        <v>221000</v>
      </c>
      <c r="I72" s="34">
        <f t="shared" si="3"/>
        <v>2210</v>
      </c>
      <c r="J72" s="29">
        <f t="shared" si="4"/>
        <v>2652</v>
      </c>
      <c r="K72" s="30">
        <f t="shared" si="5"/>
        <v>3315</v>
      </c>
    </row>
    <row r="73" spans="1:11" ht="18.600000000000001" customHeight="1" x14ac:dyDescent="0.7">
      <c r="A73" s="128"/>
      <c r="B73" s="95">
        <v>110</v>
      </c>
      <c r="C73" s="96">
        <v>10</v>
      </c>
      <c r="D73" s="97">
        <v>10</v>
      </c>
      <c r="E73" s="31">
        <f t="shared" si="10"/>
        <v>0.11</v>
      </c>
      <c r="F73" s="32">
        <f t="shared" si="11"/>
        <v>1.0999999999999999E-2</v>
      </c>
      <c r="G73" s="33">
        <f t="shared" si="2"/>
        <v>35.199999999999996</v>
      </c>
      <c r="H73" s="56">
        <v>221000</v>
      </c>
      <c r="I73" s="34">
        <f t="shared" si="3"/>
        <v>2431</v>
      </c>
      <c r="J73" s="29">
        <f t="shared" si="4"/>
        <v>2917.2</v>
      </c>
      <c r="K73" s="30">
        <f t="shared" si="5"/>
        <v>3646.5</v>
      </c>
    </row>
    <row r="74" spans="1:11" ht="18.600000000000001" customHeight="1" thickBot="1" x14ac:dyDescent="0.75">
      <c r="A74" s="129"/>
      <c r="B74" s="108">
        <v>120</v>
      </c>
      <c r="C74" s="109">
        <v>10</v>
      </c>
      <c r="D74" s="116">
        <v>10</v>
      </c>
      <c r="E74" s="48">
        <f t="shared" si="10"/>
        <v>0.12000000000000001</v>
      </c>
      <c r="F74" s="49">
        <f t="shared" si="11"/>
        <v>1.2E-2</v>
      </c>
      <c r="G74" s="47">
        <f t="shared" si="2"/>
        <v>38.4</v>
      </c>
      <c r="H74" s="56">
        <v>221000</v>
      </c>
      <c r="I74" s="60">
        <f t="shared" si="3"/>
        <v>2652</v>
      </c>
      <c r="J74" s="46">
        <f t="shared" si="4"/>
        <v>3182.4</v>
      </c>
      <c r="K74" s="51">
        <f t="shared" si="5"/>
        <v>3978</v>
      </c>
    </row>
    <row r="75" spans="1:11" ht="83.4" customHeight="1" thickBot="1" x14ac:dyDescent="0.75">
      <c r="A75" s="66"/>
      <c r="B75" s="117"/>
      <c r="C75" s="117"/>
      <c r="D75" s="117"/>
      <c r="E75" s="68"/>
      <c r="F75" s="69"/>
      <c r="G75" s="67"/>
      <c r="H75" s="70"/>
      <c r="I75" s="67"/>
      <c r="J75" s="67"/>
      <c r="K75" s="67"/>
    </row>
    <row r="76" spans="1:11" ht="18.600000000000001" customHeight="1" x14ac:dyDescent="0.7">
      <c r="A76" s="150" t="s">
        <v>5</v>
      </c>
      <c r="B76" s="101">
        <v>20</v>
      </c>
      <c r="C76" s="102">
        <v>15</v>
      </c>
      <c r="D76" s="118">
        <v>15</v>
      </c>
      <c r="E76" s="62">
        <f t="shared" ref="E76:E103" si="14">B76*C76*0.0001</f>
        <v>3.0000000000000002E-2</v>
      </c>
      <c r="F76" s="63">
        <f t="shared" ref="F76:F103" si="15">B76*C76*D76*0.000001</f>
        <v>4.4999999999999997E-3</v>
      </c>
      <c r="G76" s="71">
        <f t="shared" si="2"/>
        <v>14.399999999999999</v>
      </c>
      <c r="H76" s="72"/>
      <c r="I76" s="73">
        <v>1564</v>
      </c>
      <c r="J76" s="26"/>
      <c r="K76" s="74">
        <f>I76*1.5</f>
        <v>2346</v>
      </c>
    </row>
    <row r="77" spans="1:11" ht="18.600000000000001" customHeight="1" x14ac:dyDescent="0.7">
      <c r="A77" s="149"/>
      <c r="B77" s="105">
        <v>30</v>
      </c>
      <c r="C77" s="106">
        <v>15</v>
      </c>
      <c r="D77" s="119">
        <v>15</v>
      </c>
      <c r="E77" s="64">
        <f t="shared" si="14"/>
        <v>4.5000000000000005E-2</v>
      </c>
      <c r="F77" s="65">
        <f t="shared" si="15"/>
        <v>6.7499999999999999E-3</v>
      </c>
      <c r="G77" s="75">
        <f t="shared" si="2"/>
        <v>21.6</v>
      </c>
      <c r="H77" s="76"/>
      <c r="I77" s="77">
        <v>2324</v>
      </c>
      <c r="J77" s="19"/>
      <c r="K77" s="78">
        <f t="shared" ref="K77:K85" si="16">I77*1.5</f>
        <v>3486</v>
      </c>
    </row>
    <row r="78" spans="1:11" ht="18.600000000000001" customHeight="1" x14ac:dyDescent="0.7">
      <c r="A78" s="149"/>
      <c r="B78" s="105">
        <v>35</v>
      </c>
      <c r="C78" s="106">
        <v>15</v>
      </c>
      <c r="D78" s="119">
        <v>15</v>
      </c>
      <c r="E78" s="64">
        <f t="shared" si="14"/>
        <v>5.2500000000000005E-2</v>
      </c>
      <c r="F78" s="65">
        <f t="shared" si="15"/>
        <v>7.8750000000000001E-3</v>
      </c>
      <c r="G78" s="75">
        <f t="shared" si="2"/>
        <v>25.2</v>
      </c>
      <c r="H78" s="76"/>
      <c r="I78" s="77">
        <v>2704</v>
      </c>
      <c r="J78" s="19"/>
      <c r="K78" s="78">
        <f t="shared" si="16"/>
        <v>4056</v>
      </c>
    </row>
    <row r="79" spans="1:11" ht="18.600000000000001" customHeight="1" x14ac:dyDescent="0.7">
      <c r="A79" s="149"/>
      <c r="B79" s="105">
        <v>40</v>
      </c>
      <c r="C79" s="106">
        <v>15</v>
      </c>
      <c r="D79" s="119">
        <v>15</v>
      </c>
      <c r="E79" s="64">
        <f t="shared" si="14"/>
        <v>6.0000000000000005E-2</v>
      </c>
      <c r="F79" s="65">
        <f t="shared" si="15"/>
        <v>8.9999999999999993E-3</v>
      </c>
      <c r="G79" s="75">
        <f t="shared" si="2"/>
        <v>28.799999999999997</v>
      </c>
      <c r="H79" s="76"/>
      <c r="I79" s="77">
        <v>3127</v>
      </c>
      <c r="J79" s="19"/>
      <c r="K79" s="78">
        <f t="shared" si="16"/>
        <v>4690.5</v>
      </c>
    </row>
    <row r="80" spans="1:11" ht="18.600000000000001" customHeight="1" thickBot="1" x14ac:dyDescent="0.75">
      <c r="A80" s="149"/>
      <c r="B80" s="120">
        <v>45</v>
      </c>
      <c r="C80" s="121">
        <v>15</v>
      </c>
      <c r="D80" s="122">
        <v>15</v>
      </c>
      <c r="E80" s="80">
        <f t="shared" si="14"/>
        <v>6.7500000000000004E-2</v>
      </c>
      <c r="F80" s="81">
        <f t="shared" si="15"/>
        <v>1.0125E-2</v>
      </c>
      <c r="G80" s="79">
        <f t="shared" si="2"/>
        <v>32.4</v>
      </c>
      <c r="H80" s="82"/>
      <c r="I80" s="83">
        <v>3507</v>
      </c>
      <c r="J80" s="59"/>
      <c r="K80" s="84">
        <f t="shared" si="16"/>
        <v>5260.5</v>
      </c>
    </row>
    <row r="81" spans="1:14" ht="18.600000000000001" customHeight="1" x14ac:dyDescent="0.7">
      <c r="A81" s="149"/>
      <c r="B81" s="101">
        <v>20</v>
      </c>
      <c r="C81" s="102">
        <v>20</v>
      </c>
      <c r="D81" s="118">
        <v>20</v>
      </c>
      <c r="E81" s="62">
        <f t="shared" si="14"/>
        <v>0.04</v>
      </c>
      <c r="F81" s="63">
        <f t="shared" si="15"/>
        <v>8.0000000000000002E-3</v>
      </c>
      <c r="G81" s="71">
        <f t="shared" ref="G81:G97" si="17">F81*3200</f>
        <v>25.6</v>
      </c>
      <c r="H81" s="72"/>
      <c r="I81" s="73">
        <v>2747</v>
      </c>
      <c r="J81" s="26"/>
      <c r="K81" s="74">
        <f t="shared" si="16"/>
        <v>4120.5</v>
      </c>
    </row>
    <row r="82" spans="1:14" ht="18.600000000000001" customHeight="1" x14ac:dyDescent="0.7">
      <c r="A82" s="149"/>
      <c r="B82" s="105">
        <v>30</v>
      </c>
      <c r="C82" s="106">
        <v>20</v>
      </c>
      <c r="D82" s="119">
        <v>20</v>
      </c>
      <c r="E82" s="64">
        <f t="shared" si="14"/>
        <v>6.0000000000000005E-2</v>
      </c>
      <c r="F82" s="65">
        <f t="shared" si="15"/>
        <v>1.2E-2</v>
      </c>
      <c r="G82" s="75">
        <f t="shared" si="17"/>
        <v>38.4</v>
      </c>
      <c r="H82" s="76"/>
      <c r="I82" s="77">
        <v>4120</v>
      </c>
      <c r="J82" s="19"/>
      <c r="K82" s="78">
        <f t="shared" si="16"/>
        <v>6180</v>
      </c>
    </row>
    <row r="83" spans="1:14" ht="18.600000000000001" customHeight="1" x14ac:dyDescent="0.7">
      <c r="A83" s="149"/>
      <c r="B83" s="105">
        <v>35</v>
      </c>
      <c r="C83" s="106">
        <v>20</v>
      </c>
      <c r="D83" s="119">
        <v>20</v>
      </c>
      <c r="E83" s="64">
        <f t="shared" si="14"/>
        <v>7.0000000000000007E-2</v>
      </c>
      <c r="F83" s="65">
        <f t="shared" si="15"/>
        <v>1.3999999999999999E-2</v>
      </c>
      <c r="G83" s="75">
        <f t="shared" si="17"/>
        <v>44.8</v>
      </c>
      <c r="H83" s="76"/>
      <c r="I83" s="77">
        <v>4817</v>
      </c>
      <c r="J83" s="19"/>
      <c r="K83" s="78">
        <f t="shared" si="16"/>
        <v>7225.5</v>
      </c>
    </row>
    <row r="84" spans="1:14" ht="18.600000000000001" customHeight="1" x14ac:dyDescent="0.7">
      <c r="A84" s="149"/>
      <c r="B84" s="105">
        <v>40</v>
      </c>
      <c r="C84" s="106">
        <v>20</v>
      </c>
      <c r="D84" s="119">
        <v>20</v>
      </c>
      <c r="E84" s="64">
        <f t="shared" si="14"/>
        <v>0.08</v>
      </c>
      <c r="F84" s="65">
        <f t="shared" si="15"/>
        <v>1.6E-2</v>
      </c>
      <c r="G84" s="75">
        <f t="shared" si="17"/>
        <v>51.2</v>
      </c>
      <c r="H84" s="76"/>
      <c r="I84" s="77">
        <v>5451</v>
      </c>
      <c r="J84" s="19"/>
      <c r="K84" s="78">
        <f t="shared" si="16"/>
        <v>8176.5</v>
      </c>
      <c r="N84" t="s">
        <v>13</v>
      </c>
    </row>
    <row r="85" spans="1:14" ht="18.600000000000001" customHeight="1" thickBot="1" x14ac:dyDescent="0.75">
      <c r="A85" s="151"/>
      <c r="B85" s="120">
        <v>45</v>
      </c>
      <c r="C85" s="121">
        <v>20</v>
      </c>
      <c r="D85" s="122">
        <v>20</v>
      </c>
      <c r="E85" s="80">
        <f t="shared" si="14"/>
        <v>9.0000000000000011E-2</v>
      </c>
      <c r="F85" s="81">
        <f t="shared" si="15"/>
        <v>1.7999999999999999E-2</v>
      </c>
      <c r="G85" s="79">
        <f t="shared" si="17"/>
        <v>57.599999999999994</v>
      </c>
      <c r="H85" s="85"/>
      <c r="I85" s="83">
        <v>6189</v>
      </c>
      <c r="J85" s="59"/>
      <c r="K85" s="84">
        <f t="shared" si="16"/>
        <v>9283.5</v>
      </c>
    </row>
    <row r="86" spans="1:14" ht="18.600000000000001" customHeight="1" x14ac:dyDescent="0.7">
      <c r="A86" s="152" t="s">
        <v>17</v>
      </c>
      <c r="B86" s="101">
        <v>100</v>
      </c>
      <c r="C86" s="102">
        <v>15</v>
      </c>
      <c r="D86" s="118">
        <v>10</v>
      </c>
      <c r="E86" s="62">
        <f t="shared" si="14"/>
        <v>0.15</v>
      </c>
      <c r="F86" s="63">
        <f t="shared" si="15"/>
        <v>1.4999999999999999E-2</v>
      </c>
      <c r="G86" s="86">
        <f t="shared" si="17"/>
        <v>48</v>
      </c>
      <c r="H86" s="26">
        <v>212000</v>
      </c>
      <c r="I86" s="72">
        <f>F86*H86</f>
        <v>3180</v>
      </c>
      <c r="J86" s="73"/>
      <c r="K86" s="42">
        <f>I86*1.3</f>
        <v>4134</v>
      </c>
    </row>
    <row r="87" spans="1:14" ht="18.600000000000001" customHeight="1" x14ac:dyDescent="0.7">
      <c r="A87" s="153"/>
      <c r="B87" s="105">
        <v>100</v>
      </c>
      <c r="C87" s="106">
        <v>20</v>
      </c>
      <c r="D87" s="119">
        <v>10</v>
      </c>
      <c r="E87" s="64">
        <f t="shared" si="14"/>
        <v>0.2</v>
      </c>
      <c r="F87" s="65">
        <f t="shared" si="15"/>
        <v>0.02</v>
      </c>
      <c r="G87" s="87">
        <f t="shared" si="17"/>
        <v>64</v>
      </c>
      <c r="H87" s="19">
        <v>212000</v>
      </c>
      <c r="I87" s="76">
        <f t="shared" ref="I87:I103" si="18">F87*H87</f>
        <v>4240</v>
      </c>
      <c r="J87" s="77"/>
      <c r="K87" s="43">
        <f t="shared" ref="K87:K103" si="19">I87*1.3</f>
        <v>5512</v>
      </c>
    </row>
    <row r="88" spans="1:14" ht="18.600000000000001" customHeight="1" x14ac:dyDescent="0.7">
      <c r="A88" s="153"/>
      <c r="B88" s="105">
        <v>100</v>
      </c>
      <c r="C88" s="106">
        <v>15</v>
      </c>
      <c r="D88" s="119">
        <v>12</v>
      </c>
      <c r="E88" s="64">
        <f t="shared" si="14"/>
        <v>0.15</v>
      </c>
      <c r="F88" s="65">
        <f t="shared" si="15"/>
        <v>1.7999999999999999E-2</v>
      </c>
      <c r="G88" s="87">
        <f t="shared" si="17"/>
        <v>57.599999999999994</v>
      </c>
      <c r="H88" s="19">
        <v>212000</v>
      </c>
      <c r="I88" s="76">
        <f t="shared" si="18"/>
        <v>3815.9999999999995</v>
      </c>
      <c r="J88" s="77"/>
      <c r="K88" s="43">
        <f t="shared" si="19"/>
        <v>4960.7999999999993</v>
      </c>
    </row>
    <row r="89" spans="1:14" ht="18.600000000000001" customHeight="1" x14ac:dyDescent="0.7">
      <c r="A89" s="153"/>
      <c r="B89" s="105">
        <v>100</v>
      </c>
      <c r="C89" s="106">
        <v>20</v>
      </c>
      <c r="D89" s="119">
        <v>12</v>
      </c>
      <c r="E89" s="64">
        <f t="shared" si="14"/>
        <v>0.2</v>
      </c>
      <c r="F89" s="65">
        <f t="shared" si="15"/>
        <v>2.4E-2</v>
      </c>
      <c r="G89" s="87">
        <f t="shared" si="17"/>
        <v>76.8</v>
      </c>
      <c r="H89" s="19">
        <v>212000</v>
      </c>
      <c r="I89" s="76">
        <f t="shared" si="18"/>
        <v>5088</v>
      </c>
      <c r="J89" s="77"/>
      <c r="K89" s="43">
        <f t="shared" si="19"/>
        <v>6614.4000000000005</v>
      </c>
    </row>
    <row r="90" spans="1:14" ht="18.600000000000001" customHeight="1" x14ac:dyDescent="0.7">
      <c r="A90" s="153"/>
      <c r="B90" s="105">
        <v>100</v>
      </c>
      <c r="C90" s="106">
        <v>15</v>
      </c>
      <c r="D90" s="119">
        <v>15</v>
      </c>
      <c r="E90" s="64">
        <f t="shared" si="14"/>
        <v>0.15</v>
      </c>
      <c r="F90" s="65">
        <f t="shared" si="15"/>
        <v>2.2499999999999999E-2</v>
      </c>
      <c r="G90" s="87">
        <f t="shared" si="17"/>
        <v>72</v>
      </c>
      <c r="H90" s="19">
        <v>212000</v>
      </c>
      <c r="I90" s="76">
        <f t="shared" si="18"/>
        <v>4770</v>
      </c>
      <c r="J90" s="77"/>
      <c r="K90" s="43">
        <f t="shared" si="19"/>
        <v>6201</v>
      </c>
    </row>
    <row r="91" spans="1:14" ht="18.600000000000001" customHeight="1" thickBot="1" x14ac:dyDescent="0.75">
      <c r="A91" s="154"/>
      <c r="B91" s="120">
        <v>100</v>
      </c>
      <c r="C91" s="121">
        <v>20</v>
      </c>
      <c r="D91" s="122">
        <v>15</v>
      </c>
      <c r="E91" s="80">
        <f t="shared" si="14"/>
        <v>0.2</v>
      </c>
      <c r="F91" s="81">
        <f t="shared" si="15"/>
        <v>0.03</v>
      </c>
      <c r="G91" s="88">
        <f t="shared" si="17"/>
        <v>96</v>
      </c>
      <c r="H91" s="59">
        <v>212000</v>
      </c>
      <c r="I91" s="82">
        <f t="shared" si="18"/>
        <v>6360</v>
      </c>
      <c r="J91" s="83"/>
      <c r="K91" s="44">
        <f t="shared" si="19"/>
        <v>8268</v>
      </c>
    </row>
    <row r="92" spans="1:14" ht="18.600000000000001" customHeight="1" x14ac:dyDescent="0.7">
      <c r="A92" s="152" t="s">
        <v>18</v>
      </c>
      <c r="B92" s="101">
        <v>100</v>
      </c>
      <c r="C92" s="102">
        <v>15</v>
      </c>
      <c r="D92" s="118">
        <v>10</v>
      </c>
      <c r="E92" s="62">
        <f t="shared" si="14"/>
        <v>0.15</v>
      </c>
      <c r="F92" s="63">
        <f t="shared" si="15"/>
        <v>1.4999999999999999E-2</v>
      </c>
      <c r="G92" s="71">
        <f t="shared" si="17"/>
        <v>48</v>
      </c>
      <c r="H92" s="126">
        <v>254000</v>
      </c>
      <c r="I92" s="73">
        <f t="shared" si="18"/>
        <v>3810</v>
      </c>
      <c r="J92" s="73"/>
      <c r="K92" s="42">
        <f t="shared" si="19"/>
        <v>4953</v>
      </c>
    </row>
    <row r="93" spans="1:14" ht="18.600000000000001" customHeight="1" x14ac:dyDescent="0.7">
      <c r="A93" s="153"/>
      <c r="B93" s="105">
        <v>100</v>
      </c>
      <c r="C93" s="106">
        <v>20</v>
      </c>
      <c r="D93" s="119">
        <v>10</v>
      </c>
      <c r="E93" s="64">
        <f t="shared" si="14"/>
        <v>0.2</v>
      </c>
      <c r="F93" s="65">
        <f t="shared" si="15"/>
        <v>0.02</v>
      </c>
      <c r="G93" s="75">
        <f t="shared" si="17"/>
        <v>64</v>
      </c>
      <c r="H93" s="126">
        <v>254000</v>
      </c>
      <c r="I93" s="77">
        <f t="shared" si="18"/>
        <v>5080</v>
      </c>
      <c r="J93" s="77"/>
      <c r="K93" s="43">
        <f t="shared" si="19"/>
        <v>6604</v>
      </c>
    </row>
    <row r="94" spans="1:14" ht="18.600000000000001" customHeight="1" x14ac:dyDescent="0.7">
      <c r="A94" s="153"/>
      <c r="B94" s="105">
        <v>100</v>
      </c>
      <c r="C94" s="106">
        <v>15</v>
      </c>
      <c r="D94" s="119">
        <v>12</v>
      </c>
      <c r="E94" s="64">
        <f t="shared" si="14"/>
        <v>0.15</v>
      </c>
      <c r="F94" s="65">
        <f t="shared" si="15"/>
        <v>1.7999999999999999E-2</v>
      </c>
      <c r="G94" s="75">
        <f t="shared" si="17"/>
        <v>57.599999999999994</v>
      </c>
      <c r="H94" s="126">
        <v>254000</v>
      </c>
      <c r="I94" s="77">
        <f t="shared" si="18"/>
        <v>4572</v>
      </c>
      <c r="J94" s="77"/>
      <c r="K94" s="43">
        <f t="shared" si="19"/>
        <v>5943.6</v>
      </c>
    </row>
    <row r="95" spans="1:14" ht="18.600000000000001" customHeight="1" x14ac:dyDescent="0.7">
      <c r="A95" s="153"/>
      <c r="B95" s="105">
        <v>100</v>
      </c>
      <c r="C95" s="106">
        <v>20</v>
      </c>
      <c r="D95" s="119">
        <v>12</v>
      </c>
      <c r="E95" s="64">
        <f t="shared" si="14"/>
        <v>0.2</v>
      </c>
      <c r="F95" s="65">
        <f t="shared" si="15"/>
        <v>2.4E-2</v>
      </c>
      <c r="G95" s="75">
        <f t="shared" si="17"/>
        <v>76.8</v>
      </c>
      <c r="H95" s="126">
        <v>254000</v>
      </c>
      <c r="I95" s="77">
        <f t="shared" si="18"/>
        <v>6096</v>
      </c>
      <c r="J95" s="77"/>
      <c r="K95" s="43">
        <f t="shared" si="19"/>
        <v>7924.8</v>
      </c>
    </row>
    <row r="96" spans="1:14" ht="18.600000000000001" customHeight="1" x14ac:dyDescent="0.7">
      <c r="A96" s="153"/>
      <c r="B96" s="105">
        <v>100</v>
      </c>
      <c r="C96" s="106">
        <v>15</v>
      </c>
      <c r="D96" s="119">
        <v>15</v>
      </c>
      <c r="E96" s="64">
        <f t="shared" si="14"/>
        <v>0.15</v>
      </c>
      <c r="F96" s="65">
        <f t="shared" si="15"/>
        <v>2.2499999999999999E-2</v>
      </c>
      <c r="G96" s="75">
        <f t="shared" si="17"/>
        <v>72</v>
      </c>
      <c r="H96" s="126">
        <v>254000</v>
      </c>
      <c r="I96" s="77">
        <f t="shared" si="18"/>
        <v>5715</v>
      </c>
      <c r="J96" s="77"/>
      <c r="K96" s="43">
        <f t="shared" si="19"/>
        <v>7429.5</v>
      </c>
    </row>
    <row r="97" spans="1:11" ht="18.600000000000001" customHeight="1" thickBot="1" x14ac:dyDescent="0.75">
      <c r="A97" s="154"/>
      <c r="B97" s="120">
        <v>100</v>
      </c>
      <c r="C97" s="121">
        <v>20</v>
      </c>
      <c r="D97" s="122">
        <v>15</v>
      </c>
      <c r="E97" s="80">
        <f t="shared" si="14"/>
        <v>0.2</v>
      </c>
      <c r="F97" s="81">
        <f t="shared" si="15"/>
        <v>0.03</v>
      </c>
      <c r="G97" s="79">
        <f t="shared" si="17"/>
        <v>96</v>
      </c>
      <c r="H97" s="126">
        <v>254000</v>
      </c>
      <c r="I97" s="83">
        <f t="shared" si="18"/>
        <v>7620</v>
      </c>
      <c r="J97" s="83"/>
      <c r="K97" s="44">
        <f t="shared" si="19"/>
        <v>9906</v>
      </c>
    </row>
    <row r="98" spans="1:11" ht="18.600000000000001" customHeight="1" thickBot="1" x14ac:dyDescent="0.75">
      <c r="A98" s="152" t="s">
        <v>14</v>
      </c>
      <c r="B98" s="101">
        <v>100</v>
      </c>
      <c r="C98" s="102">
        <v>15</v>
      </c>
      <c r="D98" s="118">
        <v>10</v>
      </c>
      <c r="E98" s="62">
        <f t="shared" si="14"/>
        <v>0.15</v>
      </c>
      <c r="F98" s="63">
        <f t="shared" si="15"/>
        <v>1.4999999999999999E-2</v>
      </c>
      <c r="G98" s="86">
        <f t="shared" ref="G98:G103" si="20">F98*3200</f>
        <v>48</v>
      </c>
      <c r="H98" s="26">
        <v>296000</v>
      </c>
      <c r="I98" s="72">
        <f t="shared" si="18"/>
        <v>4440</v>
      </c>
      <c r="J98" s="73"/>
      <c r="K98" s="42">
        <f t="shared" si="19"/>
        <v>5772</v>
      </c>
    </row>
    <row r="99" spans="1:11" ht="18.600000000000001" customHeight="1" thickBot="1" x14ac:dyDescent="0.75">
      <c r="A99" s="153"/>
      <c r="B99" s="105">
        <v>100</v>
      </c>
      <c r="C99" s="106">
        <v>20</v>
      </c>
      <c r="D99" s="119">
        <v>10</v>
      </c>
      <c r="E99" s="64">
        <f t="shared" si="14"/>
        <v>0.2</v>
      </c>
      <c r="F99" s="65">
        <f t="shared" si="15"/>
        <v>0.02</v>
      </c>
      <c r="G99" s="87">
        <f t="shared" si="20"/>
        <v>64</v>
      </c>
      <c r="H99" s="26">
        <v>296000</v>
      </c>
      <c r="I99" s="76">
        <f t="shared" si="18"/>
        <v>5920</v>
      </c>
      <c r="J99" s="77"/>
      <c r="K99" s="43">
        <f t="shared" si="19"/>
        <v>7696</v>
      </c>
    </row>
    <row r="100" spans="1:11" ht="18.600000000000001" customHeight="1" thickBot="1" x14ac:dyDescent="0.75">
      <c r="A100" s="153"/>
      <c r="B100" s="105">
        <v>100</v>
      </c>
      <c r="C100" s="106">
        <v>15</v>
      </c>
      <c r="D100" s="119">
        <v>12</v>
      </c>
      <c r="E100" s="64">
        <f t="shared" si="14"/>
        <v>0.15</v>
      </c>
      <c r="F100" s="65">
        <f t="shared" si="15"/>
        <v>1.7999999999999999E-2</v>
      </c>
      <c r="G100" s="87">
        <f t="shared" si="20"/>
        <v>57.599999999999994</v>
      </c>
      <c r="H100" s="26">
        <v>296000</v>
      </c>
      <c r="I100" s="76">
        <f t="shared" si="18"/>
        <v>5328</v>
      </c>
      <c r="J100" s="77"/>
      <c r="K100" s="43">
        <f t="shared" si="19"/>
        <v>6926.4000000000005</v>
      </c>
    </row>
    <row r="101" spans="1:11" ht="18.600000000000001" customHeight="1" thickBot="1" x14ac:dyDescent="0.75">
      <c r="A101" s="153"/>
      <c r="B101" s="105">
        <v>100</v>
      </c>
      <c r="C101" s="106">
        <v>20</v>
      </c>
      <c r="D101" s="119">
        <v>12</v>
      </c>
      <c r="E101" s="64">
        <f t="shared" si="14"/>
        <v>0.2</v>
      </c>
      <c r="F101" s="65">
        <f t="shared" si="15"/>
        <v>2.4E-2</v>
      </c>
      <c r="G101" s="87">
        <f t="shared" si="20"/>
        <v>76.8</v>
      </c>
      <c r="H101" s="26">
        <v>296000</v>
      </c>
      <c r="I101" s="76">
        <f t="shared" si="18"/>
        <v>7104</v>
      </c>
      <c r="J101" s="77"/>
      <c r="K101" s="43">
        <f t="shared" si="19"/>
        <v>9235.2000000000007</v>
      </c>
    </row>
    <row r="102" spans="1:11" ht="18.600000000000001" customHeight="1" thickBot="1" x14ac:dyDescent="0.75">
      <c r="A102" s="153"/>
      <c r="B102" s="105">
        <v>100</v>
      </c>
      <c r="C102" s="106">
        <v>15</v>
      </c>
      <c r="D102" s="119">
        <v>15</v>
      </c>
      <c r="E102" s="64">
        <f t="shared" si="14"/>
        <v>0.15</v>
      </c>
      <c r="F102" s="65">
        <f t="shared" si="15"/>
        <v>2.2499999999999999E-2</v>
      </c>
      <c r="G102" s="87">
        <f t="shared" si="20"/>
        <v>72</v>
      </c>
      <c r="H102" s="26">
        <v>296000</v>
      </c>
      <c r="I102" s="76">
        <f t="shared" si="18"/>
        <v>6660</v>
      </c>
      <c r="J102" s="77"/>
      <c r="K102" s="43">
        <f t="shared" si="19"/>
        <v>8658</v>
      </c>
    </row>
    <row r="103" spans="1:11" ht="18.600000000000001" customHeight="1" thickBot="1" x14ac:dyDescent="0.75">
      <c r="A103" s="154"/>
      <c r="B103" s="120">
        <v>100</v>
      </c>
      <c r="C103" s="121">
        <v>20</v>
      </c>
      <c r="D103" s="122">
        <v>15</v>
      </c>
      <c r="E103" s="80">
        <f t="shared" si="14"/>
        <v>0.2</v>
      </c>
      <c r="F103" s="81">
        <f t="shared" si="15"/>
        <v>0.03</v>
      </c>
      <c r="G103" s="88">
        <f t="shared" si="20"/>
        <v>96</v>
      </c>
      <c r="H103" s="26">
        <v>296000</v>
      </c>
      <c r="I103" s="82">
        <f t="shared" si="18"/>
        <v>8880</v>
      </c>
      <c r="J103" s="83"/>
      <c r="K103" s="61">
        <f t="shared" si="19"/>
        <v>11544</v>
      </c>
    </row>
    <row r="104" spans="1:11" ht="15.45" customHeight="1" x14ac:dyDescent="0.55000000000000004">
      <c r="A104" s="2"/>
      <c r="B104" s="3"/>
      <c r="C104" s="3"/>
      <c r="D104" s="3"/>
      <c r="E104" s="11"/>
      <c r="F104" s="11"/>
      <c r="G104" s="3"/>
      <c r="H104" s="4"/>
      <c r="I104" s="4"/>
      <c r="J104" s="4"/>
      <c r="K104" s="3"/>
    </row>
    <row r="105" spans="1:11" ht="25.2" customHeight="1" x14ac:dyDescent="0.55000000000000004">
      <c r="A105" s="155" t="s">
        <v>26</v>
      </c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</row>
    <row r="106" spans="1:11" ht="15.45" customHeight="1" thickBot="1" x14ac:dyDescent="0.6"/>
    <row r="107" spans="1:11" ht="18.899999999999999" customHeight="1" thickTop="1" thickBot="1" x14ac:dyDescent="0.75">
      <c r="A107" s="163" t="s">
        <v>19</v>
      </c>
      <c r="B107" s="164"/>
      <c r="C107" s="165"/>
      <c r="D107" s="188" t="s">
        <v>48</v>
      </c>
      <c r="E107" s="89"/>
      <c r="F107" s="89"/>
      <c r="G107" s="90"/>
      <c r="H107" s="156" t="s">
        <v>41</v>
      </c>
      <c r="I107" s="157"/>
      <c r="J107" s="191" t="s">
        <v>23</v>
      </c>
      <c r="K107" s="192" t="s">
        <v>40</v>
      </c>
    </row>
    <row r="108" spans="1:11" ht="18.899999999999999" thickTop="1" thickBot="1" x14ac:dyDescent="0.75">
      <c r="A108" s="166"/>
      <c r="B108" s="167"/>
      <c r="C108" s="168"/>
      <c r="D108" s="189"/>
      <c r="E108" s="89"/>
      <c r="F108" s="89"/>
      <c r="G108" s="90"/>
      <c r="H108" s="158"/>
      <c r="I108" s="159"/>
      <c r="J108" s="193" t="s">
        <v>24</v>
      </c>
      <c r="K108" s="194" t="s">
        <v>44</v>
      </c>
    </row>
    <row r="109" spans="1:11" ht="18.600000000000001" customHeight="1" thickTop="1" thickBot="1" x14ac:dyDescent="0.75">
      <c r="A109" s="169" t="s">
        <v>20</v>
      </c>
      <c r="B109" s="170"/>
      <c r="C109" s="171"/>
      <c r="D109" s="91" t="s">
        <v>27</v>
      </c>
      <c r="E109" s="89"/>
      <c r="F109" s="89"/>
      <c r="G109" s="90"/>
      <c r="H109" s="158"/>
      <c r="I109" s="159"/>
      <c r="J109" s="193" t="s">
        <v>42</v>
      </c>
      <c r="K109" s="194" t="s">
        <v>45</v>
      </c>
    </row>
    <row r="110" spans="1:11" ht="21.6" customHeight="1" thickTop="1" thickBot="1" x14ac:dyDescent="0.75">
      <c r="A110" s="172" t="s">
        <v>21</v>
      </c>
      <c r="B110" s="173"/>
      <c r="C110" s="174"/>
      <c r="D110" s="123" t="s">
        <v>28</v>
      </c>
      <c r="E110" s="89"/>
      <c r="F110" s="89"/>
      <c r="G110" s="90"/>
      <c r="H110" s="158"/>
      <c r="I110" s="159"/>
      <c r="J110" s="195" t="s">
        <v>25</v>
      </c>
      <c r="K110" s="194" t="s">
        <v>45</v>
      </c>
    </row>
    <row r="111" spans="1:11" ht="18.899999999999999" thickTop="1" thickBot="1" x14ac:dyDescent="0.75">
      <c r="A111" s="173" t="s">
        <v>22</v>
      </c>
      <c r="B111" s="173"/>
      <c r="C111" s="174"/>
      <c r="D111" s="197" t="s">
        <v>29</v>
      </c>
      <c r="E111" s="89"/>
      <c r="F111" s="89"/>
      <c r="G111" s="90"/>
      <c r="H111" s="160"/>
      <c r="I111" s="161"/>
      <c r="J111" s="196" t="s">
        <v>43</v>
      </c>
      <c r="K111" s="194" t="s">
        <v>46</v>
      </c>
    </row>
    <row r="112" spans="1:11" ht="18.3" x14ac:dyDescent="0.7">
      <c r="A112" s="162"/>
      <c r="B112" s="162"/>
      <c r="C112" s="162"/>
      <c r="D112" s="190"/>
      <c r="E112" s="89"/>
      <c r="F112" s="89"/>
      <c r="G112" s="90"/>
      <c r="H112" s="187"/>
      <c r="I112" s="187"/>
      <c r="J112" s="117"/>
      <c r="K112" s="117"/>
    </row>
    <row r="113" spans="1:11" ht="18.3" x14ac:dyDescent="0.7">
      <c r="A113" s="162"/>
      <c r="B113" s="162"/>
      <c r="C113" s="162"/>
      <c r="D113" s="190"/>
      <c r="E113" s="89"/>
      <c r="F113" s="89"/>
      <c r="G113" s="90"/>
      <c r="H113" s="187"/>
      <c r="I113" s="187"/>
      <c r="J113" s="117"/>
      <c r="K113" s="117"/>
    </row>
    <row r="114" spans="1:11" ht="18.3" x14ac:dyDescent="0.7">
      <c r="A114" s="162"/>
      <c r="B114" s="162"/>
      <c r="C114" s="162"/>
      <c r="D114" s="190"/>
      <c r="E114" s="89"/>
      <c r="F114" s="89"/>
      <c r="G114" s="90"/>
      <c r="H114" s="187"/>
      <c r="I114" s="187"/>
      <c r="J114" s="117"/>
      <c r="K114" s="117"/>
    </row>
    <row r="115" spans="1:11" ht="18.3" x14ac:dyDescent="0.7">
      <c r="A115" s="162"/>
      <c r="B115" s="162"/>
      <c r="C115" s="162"/>
      <c r="D115" s="190"/>
      <c r="E115" s="89"/>
      <c r="F115" s="89"/>
      <c r="G115" s="90"/>
      <c r="H115" s="187"/>
      <c r="I115" s="187"/>
      <c r="J115" s="117"/>
      <c r="K115" s="117"/>
    </row>
  </sheetData>
  <mergeCells count="34">
    <mergeCell ref="H107:I111"/>
    <mergeCell ref="A107:C108"/>
    <mergeCell ref="D107:D108"/>
    <mergeCell ref="A109:C109"/>
    <mergeCell ref="A110:C110"/>
    <mergeCell ref="A111:C111"/>
    <mergeCell ref="A92:A97"/>
    <mergeCell ref="A86:A91"/>
    <mergeCell ref="A105:K105"/>
    <mergeCell ref="A76:A85"/>
    <mergeCell ref="A112:C113"/>
    <mergeCell ref="D112:D113"/>
    <mergeCell ref="A114:C115"/>
    <mergeCell ref="D114:D115"/>
    <mergeCell ref="A98:A103"/>
    <mergeCell ref="C2:K2"/>
    <mergeCell ref="C3:K3"/>
    <mergeCell ref="C4:K4"/>
    <mergeCell ref="A1:K1"/>
    <mergeCell ref="A5:K5"/>
    <mergeCell ref="A8:K8"/>
    <mergeCell ref="A9:K9"/>
    <mergeCell ref="A49:A74"/>
    <mergeCell ref="A10:K10"/>
    <mergeCell ref="A11:G12"/>
    <mergeCell ref="H11:H13"/>
    <mergeCell ref="I11:K11"/>
    <mergeCell ref="I12:I13"/>
    <mergeCell ref="J12:J13"/>
    <mergeCell ref="K12:K13"/>
    <mergeCell ref="A14:A36"/>
    <mergeCell ref="A37:A48"/>
    <mergeCell ref="A6:K6"/>
    <mergeCell ref="A7:K7"/>
  </mergeCells>
  <hyperlinks>
    <hyperlink ref="A8" r:id="rId1"/>
  </hyperlinks>
  <printOptions horizontalCentered="1"/>
  <pageMargins left="0.78740157480314965" right="0.19685039370078741" top="0.55118110236220474" bottom="0.57999999999999996" header="0.31496062992125984" footer="0.62"/>
  <pageSetup paperSize="9" scale="52" fitToHeight="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1 марта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2022-04-01T12:29:44Z</dcterms:modified>
</cp:coreProperties>
</file>